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autoCompressPictures="0"/>
  <bookViews>
    <workbookView xWindow="37380" yWindow="-440" windowWidth="23040" windowHeight="15880"/>
  </bookViews>
  <sheets>
    <sheet name="G&amp;T_Form" sheetId="1" r:id="rId1"/>
    <sheet name="Data" sheetId="2" r:id="rId2"/>
    <sheet name="Sheet1" sheetId="3" r:id="rId3"/>
  </sheets>
  <externalReferences>
    <externalReference r:id="rId4"/>
  </externalReferences>
  <definedNames>
    <definedName name="_xlnm.Database">#REF!</definedName>
    <definedName name="dfafa">'[1]Employee list Full-Time'!$A$1:$X$5470</definedName>
    <definedName name="_xlnm.Print_Area" localSheetId="0">'G&amp;T_Form'!$A$1:$L$124</definedName>
    <definedName name="_xlnm.Print_Titles" localSheetId="0">'G&amp;T_Form'!$3:$3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2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4" i="1"/>
  <c r="N107" i="1"/>
  <c r="M107" i="1"/>
  <c r="G161" i="1"/>
  <c r="G166" i="1"/>
  <c r="G206" i="1"/>
  <c r="D205" i="1"/>
  <c r="D202" i="1"/>
  <c r="D201" i="1"/>
  <c r="D200" i="1"/>
  <c r="D199" i="1"/>
  <c r="D197" i="1"/>
  <c r="D196" i="1"/>
  <c r="D195" i="1"/>
  <c r="D194" i="1"/>
  <c r="D193" i="1"/>
  <c r="D192" i="1"/>
  <c r="D191" i="1"/>
  <c r="D190" i="1"/>
  <c r="D188" i="1"/>
  <c r="D187" i="1"/>
  <c r="D185" i="1"/>
  <c r="D184" i="1"/>
  <c r="D183" i="1"/>
  <c r="D182" i="1"/>
  <c r="D181" i="1"/>
  <c r="D180" i="1"/>
  <c r="D179" i="1"/>
  <c r="D178" i="1"/>
  <c r="D177" i="1"/>
  <c r="D176" i="1"/>
  <c r="D175" i="1"/>
  <c r="D173" i="1"/>
  <c r="D172" i="1"/>
  <c r="D171" i="1"/>
  <c r="D170" i="1"/>
  <c r="D169" i="1"/>
  <c r="D165" i="1"/>
  <c r="D164" i="1"/>
  <c r="D163" i="1"/>
  <c r="D156" i="1"/>
  <c r="D155" i="1"/>
  <c r="D154" i="1"/>
  <c r="D153" i="1"/>
  <c r="D151" i="1"/>
  <c r="D150" i="1"/>
  <c r="D149" i="1"/>
  <c r="D148" i="1"/>
  <c r="D146" i="1"/>
  <c r="D145" i="1"/>
  <c r="D134" i="1"/>
  <c r="D133" i="1"/>
  <c r="N134" i="1"/>
  <c r="M134" i="1"/>
  <c r="N133" i="1"/>
  <c r="M133" i="1"/>
  <c r="N120" i="1"/>
  <c r="M120" i="1"/>
  <c r="N119" i="1"/>
  <c r="M119" i="1"/>
  <c r="N25" i="1"/>
  <c r="M25" i="1"/>
  <c r="N16" i="1"/>
  <c r="M16" i="1"/>
  <c r="N15" i="1"/>
  <c r="M15" i="1"/>
  <c r="M4" i="1"/>
  <c r="N195" i="1"/>
  <c r="M195" i="1"/>
  <c r="N194" i="1"/>
  <c r="M194" i="1"/>
  <c r="N193" i="1"/>
  <c r="M193" i="1"/>
  <c r="N154" i="1"/>
  <c r="M154" i="1"/>
  <c r="N138" i="1"/>
  <c r="M138" i="1"/>
  <c r="N137" i="1"/>
  <c r="M137" i="1"/>
  <c r="N136" i="1"/>
  <c r="M136" i="1"/>
  <c r="N123" i="1"/>
  <c r="M123" i="1"/>
  <c r="N122" i="1"/>
  <c r="M122" i="1"/>
  <c r="N121" i="1"/>
  <c r="M121" i="1"/>
  <c r="N114" i="1"/>
  <c r="M114" i="1"/>
  <c r="N113" i="1"/>
  <c r="M113" i="1"/>
  <c r="N112" i="1"/>
  <c r="M112" i="1"/>
  <c r="N80" i="1"/>
  <c r="M80" i="1"/>
  <c r="N79" i="1"/>
  <c r="M79" i="1"/>
  <c r="N78" i="1"/>
  <c r="M78" i="1"/>
  <c r="N98" i="1"/>
  <c r="M98" i="1"/>
  <c r="N97" i="1"/>
  <c r="M97" i="1"/>
  <c r="N96" i="1"/>
  <c r="M96" i="1"/>
  <c r="M149" i="1"/>
  <c r="N149" i="1"/>
  <c r="G81" i="1"/>
  <c r="G139" i="1"/>
  <c r="G124" i="1"/>
  <c r="G115" i="1"/>
  <c r="G99" i="1"/>
  <c r="G141" i="1"/>
  <c r="G208" i="1"/>
  <c r="M191" i="1"/>
  <c r="M189" i="1"/>
  <c r="M187" i="1"/>
  <c r="M185" i="1"/>
  <c r="M183" i="1"/>
  <c r="M181" i="1"/>
  <c r="M179" i="1"/>
  <c r="M177" i="1"/>
  <c r="M175" i="1"/>
  <c r="M173" i="1"/>
  <c r="M171" i="1"/>
  <c r="M169" i="1"/>
  <c r="M167" i="1"/>
  <c r="M165" i="1"/>
  <c r="M163" i="1"/>
  <c r="M158" i="1"/>
  <c r="M153" i="1"/>
  <c r="M151" i="1"/>
  <c r="M148" i="1"/>
  <c r="M146" i="1"/>
  <c r="M144" i="1"/>
  <c r="M132" i="1"/>
  <c r="M130" i="1"/>
  <c r="M128" i="1"/>
  <c r="M110" i="1"/>
  <c r="M108" i="1"/>
  <c r="M105" i="1"/>
  <c r="M103" i="1"/>
  <c r="M94" i="1"/>
  <c r="M92" i="1"/>
  <c r="M90" i="1"/>
  <c r="M88" i="1"/>
  <c r="M40" i="1"/>
  <c r="M85" i="1"/>
  <c r="N6" i="1"/>
  <c r="N10" i="1"/>
  <c r="N14" i="1"/>
  <c r="N20" i="1"/>
  <c r="N24" i="1"/>
  <c r="N29" i="1"/>
  <c r="N33" i="1"/>
  <c r="N37" i="1"/>
  <c r="N42" i="1"/>
  <c r="N46" i="1"/>
  <c r="N50" i="1"/>
  <c r="N54" i="1"/>
  <c r="N58" i="1"/>
  <c r="N65" i="1"/>
  <c r="N69" i="1"/>
  <c r="N73" i="1"/>
  <c r="N77" i="1"/>
  <c r="M7" i="1"/>
  <c r="M11" i="1"/>
  <c r="M17" i="1"/>
  <c r="M21" i="1"/>
  <c r="M26" i="1"/>
  <c r="M30" i="1"/>
  <c r="M34" i="1"/>
  <c r="M38" i="1"/>
  <c r="M43" i="1"/>
  <c r="M47" i="1"/>
  <c r="M51" i="1"/>
  <c r="M55" i="1"/>
  <c r="M59" i="1"/>
  <c r="M62" i="1"/>
  <c r="M66" i="1"/>
  <c r="M70" i="1"/>
  <c r="M76" i="1"/>
  <c r="N191" i="1"/>
  <c r="N189" i="1"/>
  <c r="N187" i="1"/>
  <c r="N185" i="1"/>
  <c r="N183" i="1"/>
  <c r="N181" i="1"/>
  <c r="N179" i="1"/>
  <c r="N177" i="1"/>
  <c r="N175" i="1"/>
  <c r="N173" i="1"/>
  <c r="N171" i="1"/>
  <c r="N169" i="1"/>
  <c r="N167" i="1"/>
  <c r="N165" i="1"/>
  <c r="N163" i="1"/>
  <c r="N158" i="1"/>
  <c r="N153" i="1"/>
  <c r="N151" i="1"/>
  <c r="N148" i="1"/>
  <c r="N146" i="1"/>
  <c r="N144" i="1"/>
  <c r="N132" i="1"/>
  <c r="N130" i="1"/>
  <c r="N128" i="1"/>
  <c r="N110" i="1"/>
  <c r="N108" i="1"/>
  <c r="N105" i="1"/>
  <c r="N103" i="1"/>
  <c r="N94" i="1"/>
  <c r="N92" i="1"/>
  <c r="N90" i="1"/>
  <c r="N88" i="1"/>
  <c r="N40" i="1"/>
  <c r="N85" i="1"/>
  <c r="N5" i="1"/>
  <c r="N9" i="1"/>
  <c r="N13" i="1"/>
  <c r="N19" i="1"/>
  <c r="N23" i="1"/>
  <c r="N28" i="1"/>
  <c r="N32" i="1"/>
  <c r="N36" i="1"/>
  <c r="N41" i="1"/>
  <c r="N45" i="1"/>
  <c r="N49" i="1"/>
  <c r="N53" i="1"/>
  <c r="N57" i="1"/>
  <c r="N61" i="1"/>
  <c r="N64" i="1"/>
  <c r="N68" i="1"/>
  <c r="N72" i="1"/>
  <c r="N76" i="1"/>
  <c r="M6" i="1"/>
  <c r="M10" i="1"/>
  <c r="M14" i="1"/>
  <c r="M20" i="1"/>
  <c r="M24" i="1"/>
  <c r="M29" i="1"/>
  <c r="M33" i="1"/>
  <c r="M37" i="1"/>
  <c r="M42" i="1"/>
  <c r="M46" i="1"/>
  <c r="M50" i="1"/>
  <c r="M54" i="1"/>
  <c r="M58" i="1"/>
  <c r="M65" i="1"/>
  <c r="M73" i="1"/>
  <c r="M192" i="1"/>
  <c r="M190" i="1"/>
  <c r="M188" i="1"/>
  <c r="M186" i="1"/>
  <c r="M184" i="1"/>
  <c r="M182" i="1"/>
  <c r="M180" i="1"/>
  <c r="M178" i="1"/>
  <c r="M176" i="1"/>
  <c r="M174" i="1"/>
  <c r="M172" i="1"/>
  <c r="M170" i="1"/>
  <c r="M168" i="1"/>
  <c r="M166" i="1"/>
  <c r="M164" i="1"/>
  <c r="M159" i="1"/>
  <c r="M157" i="1"/>
  <c r="M152" i="1"/>
  <c r="M150" i="1"/>
  <c r="M147" i="1"/>
  <c r="M145" i="1"/>
  <c r="M135" i="1"/>
  <c r="M131" i="1"/>
  <c r="M129" i="1"/>
  <c r="M127" i="1"/>
  <c r="M118" i="1"/>
  <c r="M111" i="1"/>
  <c r="M109" i="1"/>
  <c r="M106" i="1"/>
  <c r="M104" i="1"/>
  <c r="M102" i="1"/>
  <c r="M95" i="1"/>
  <c r="M93" i="1"/>
  <c r="M91" i="1"/>
  <c r="M89" i="1"/>
  <c r="M87" i="1"/>
  <c r="M86" i="1"/>
  <c r="M84" i="1"/>
  <c r="N8" i="1"/>
  <c r="N12" i="1"/>
  <c r="N18" i="1"/>
  <c r="N22" i="1"/>
  <c r="N27" i="1"/>
  <c r="N31" i="1"/>
  <c r="N35" i="1"/>
  <c r="N39" i="1"/>
  <c r="N44" i="1"/>
  <c r="N48" i="1"/>
  <c r="N52" i="1"/>
  <c r="N56" i="1"/>
  <c r="N60" i="1"/>
  <c r="N63" i="1"/>
  <c r="N67" i="1"/>
  <c r="N71" i="1"/>
  <c r="N75" i="1"/>
  <c r="M5" i="1"/>
  <c r="M9" i="1"/>
  <c r="M13" i="1"/>
  <c r="M19" i="1"/>
  <c r="M23" i="1"/>
  <c r="M28" i="1"/>
  <c r="M32" i="1"/>
  <c r="M36" i="1"/>
  <c r="M41" i="1"/>
  <c r="M45" i="1"/>
  <c r="M49" i="1"/>
  <c r="M53" i="1"/>
  <c r="M57" i="1"/>
  <c r="M61" i="1"/>
  <c r="M64" i="1"/>
  <c r="M68" i="1"/>
  <c r="M72" i="1"/>
  <c r="N192" i="1"/>
  <c r="N190" i="1"/>
  <c r="N188" i="1"/>
  <c r="N186" i="1"/>
  <c r="N184" i="1"/>
  <c r="N182" i="1"/>
  <c r="N180" i="1"/>
  <c r="N178" i="1"/>
  <c r="N176" i="1"/>
  <c r="N174" i="1"/>
  <c r="N172" i="1"/>
  <c r="N170" i="1"/>
  <c r="N168" i="1"/>
  <c r="N166" i="1"/>
  <c r="N164" i="1"/>
  <c r="N159" i="1"/>
  <c r="N157" i="1"/>
  <c r="N152" i="1"/>
  <c r="N150" i="1"/>
  <c r="N147" i="1"/>
  <c r="N145" i="1"/>
  <c r="N135" i="1"/>
  <c r="N131" i="1"/>
  <c r="N129" i="1"/>
  <c r="N127" i="1"/>
  <c r="N118" i="1"/>
  <c r="N111" i="1"/>
  <c r="N109" i="1"/>
  <c r="N106" i="1"/>
  <c r="N104" i="1"/>
  <c r="N102" i="1"/>
  <c r="N95" i="1"/>
  <c r="N93" i="1"/>
  <c r="N91" i="1"/>
  <c r="N89" i="1"/>
  <c r="N87" i="1"/>
  <c r="N86" i="1"/>
  <c r="N84" i="1"/>
  <c r="N7" i="1"/>
  <c r="N11" i="1"/>
  <c r="N17" i="1"/>
  <c r="N21" i="1"/>
  <c r="N26" i="1"/>
  <c r="N30" i="1"/>
  <c r="N34" i="1"/>
  <c r="N38" i="1"/>
  <c r="N43" i="1"/>
  <c r="N47" i="1"/>
  <c r="N51" i="1"/>
  <c r="N55" i="1"/>
  <c r="N59" i="1"/>
  <c r="N62" i="1"/>
  <c r="N66" i="1"/>
  <c r="N70" i="1"/>
  <c r="N74" i="1"/>
  <c r="N4" i="1"/>
  <c r="M8" i="1"/>
  <c r="M12" i="1"/>
  <c r="M18" i="1"/>
  <c r="M22" i="1"/>
  <c r="M27" i="1"/>
  <c r="M31" i="1"/>
  <c r="M35" i="1"/>
  <c r="M39" i="1"/>
  <c r="M44" i="1"/>
  <c r="M48" i="1"/>
  <c r="M52" i="1"/>
  <c r="M56" i="1"/>
  <c r="M60" i="1"/>
  <c r="M63" i="1"/>
  <c r="M67" i="1"/>
  <c r="M71" i="1"/>
  <c r="M75" i="1"/>
  <c r="M74" i="1"/>
  <c r="M69" i="1"/>
  <c r="M77" i="1"/>
</calcChain>
</file>

<file path=xl/sharedStrings.xml><?xml version="1.0" encoding="utf-8"?>
<sst xmlns="http://schemas.openxmlformats.org/spreadsheetml/2006/main" count="1370" uniqueCount="791">
  <si>
    <t>BR Type</t>
  </si>
  <si>
    <t>loc Text</t>
  </si>
  <si>
    <t>School Name</t>
  </si>
  <si>
    <t>GT Enrollment</t>
  </si>
  <si>
    <t>292</t>
  </si>
  <si>
    <t>Amesse</t>
  </si>
  <si>
    <t>199</t>
  </si>
  <si>
    <t>Archuleta</t>
  </si>
  <si>
    <t>203</t>
  </si>
  <si>
    <t>Asbury</t>
  </si>
  <si>
    <t>206</t>
  </si>
  <si>
    <t>Ashley</t>
  </si>
  <si>
    <t>207</t>
  </si>
  <si>
    <t>Barnum</t>
  </si>
  <si>
    <t>208</t>
  </si>
  <si>
    <t>Barrett</t>
  </si>
  <si>
    <t>209</t>
  </si>
  <si>
    <t>Beach Court</t>
  </si>
  <si>
    <t>213</t>
  </si>
  <si>
    <t>Bradley</t>
  </si>
  <si>
    <t>214</t>
  </si>
  <si>
    <t>Bromwell</t>
  </si>
  <si>
    <t>215</t>
  </si>
  <si>
    <t>Brown</t>
  </si>
  <si>
    <t>217</t>
  </si>
  <si>
    <t>Carson</t>
  </si>
  <si>
    <t>287</t>
  </si>
  <si>
    <t>Castro</t>
  </si>
  <si>
    <t>218</t>
  </si>
  <si>
    <t>Cheltenham</t>
  </si>
  <si>
    <t>219</t>
  </si>
  <si>
    <t>Colfax</t>
  </si>
  <si>
    <t>220</t>
  </si>
  <si>
    <t>College View</t>
  </si>
  <si>
    <t>221</t>
  </si>
  <si>
    <t>Columbian</t>
  </si>
  <si>
    <t>222</t>
  </si>
  <si>
    <t>Columbine</t>
  </si>
  <si>
    <t>223</t>
  </si>
  <si>
    <t>Cory</t>
  </si>
  <si>
    <t>224</t>
  </si>
  <si>
    <t>Cowell</t>
  </si>
  <si>
    <t>226</t>
  </si>
  <si>
    <t>Denison</t>
  </si>
  <si>
    <t>227</t>
  </si>
  <si>
    <t>Doull</t>
  </si>
  <si>
    <t>228</t>
  </si>
  <si>
    <t>Eagleton</t>
  </si>
  <si>
    <t>230</t>
  </si>
  <si>
    <t>Edison</t>
  </si>
  <si>
    <t>231</t>
  </si>
  <si>
    <t>Ellis</t>
  </si>
  <si>
    <t>238</t>
  </si>
  <si>
    <t>Fairview</t>
  </si>
  <si>
    <t>240</t>
  </si>
  <si>
    <t>Force</t>
  </si>
  <si>
    <t>293</t>
  </si>
  <si>
    <t>Ford</t>
  </si>
  <si>
    <t>241</t>
  </si>
  <si>
    <t>Garden Place</t>
  </si>
  <si>
    <t>243</t>
  </si>
  <si>
    <t>Godsman</t>
  </si>
  <si>
    <t>244</t>
  </si>
  <si>
    <t>Goldrick</t>
  </si>
  <si>
    <t>282</t>
  </si>
  <si>
    <t>Green Valley</t>
  </si>
  <si>
    <t>246</t>
  </si>
  <si>
    <t>Gust</t>
  </si>
  <si>
    <t>248</t>
  </si>
  <si>
    <t>Harrington</t>
  </si>
  <si>
    <t>294</t>
  </si>
  <si>
    <t>Holm</t>
  </si>
  <si>
    <t>249</t>
  </si>
  <si>
    <t>Johnson</t>
  </si>
  <si>
    <t>295</t>
  </si>
  <si>
    <t>Kaiser</t>
  </si>
  <si>
    <t>250</t>
  </si>
  <si>
    <t>Knapp</t>
  </si>
  <si>
    <t>251</t>
  </si>
  <si>
    <t>252</t>
  </si>
  <si>
    <t>Lincoln</t>
  </si>
  <si>
    <t>210</t>
  </si>
  <si>
    <t>Lowry</t>
  </si>
  <si>
    <t>236</t>
  </si>
  <si>
    <t>Marrama</t>
  </si>
  <si>
    <t>290</t>
  </si>
  <si>
    <t>Maxwell</t>
  </si>
  <si>
    <t>299</t>
  </si>
  <si>
    <t>McGlone</t>
  </si>
  <si>
    <t>264</t>
  </si>
  <si>
    <t>McKinley-Thatcher</t>
  </si>
  <si>
    <t>254</t>
  </si>
  <si>
    <t>McMeen</t>
  </si>
  <si>
    <t>257</t>
  </si>
  <si>
    <t>Montclair</t>
  </si>
  <si>
    <t>260</t>
  </si>
  <si>
    <t>Munroe</t>
  </si>
  <si>
    <t>186</t>
  </si>
  <si>
    <t>MSLA</t>
  </si>
  <si>
    <t>261</t>
  </si>
  <si>
    <t>Newlon</t>
  </si>
  <si>
    <t>256</t>
  </si>
  <si>
    <t>Oakland</t>
  </si>
  <si>
    <t>262</t>
  </si>
  <si>
    <t>Palmer</t>
  </si>
  <si>
    <t>Polaris @ Ebert</t>
  </si>
  <si>
    <t>269</t>
  </si>
  <si>
    <t>Sabin</t>
  </si>
  <si>
    <t>296</t>
  </si>
  <si>
    <t>Samuels</t>
  </si>
  <si>
    <t>201</t>
  </si>
  <si>
    <t>Sandoval</t>
  </si>
  <si>
    <t>270</t>
  </si>
  <si>
    <t>Schenck</t>
  </si>
  <si>
    <t>271</t>
  </si>
  <si>
    <t>Schmitt</t>
  </si>
  <si>
    <t>275</t>
  </si>
  <si>
    <t>Smith</t>
  </si>
  <si>
    <t>298</t>
  </si>
  <si>
    <t>Southmoor</t>
  </si>
  <si>
    <t>276</t>
  </si>
  <si>
    <t>Steck</t>
  </si>
  <si>
    <t>277</t>
  </si>
  <si>
    <t>Stedman</t>
  </si>
  <si>
    <t>278</t>
  </si>
  <si>
    <t>Steele</t>
  </si>
  <si>
    <t>280</t>
  </si>
  <si>
    <t>Swansea</t>
  </si>
  <si>
    <t>281</t>
  </si>
  <si>
    <t>Teller</t>
  </si>
  <si>
    <t>283</t>
  </si>
  <si>
    <t>Traylor</t>
  </si>
  <si>
    <t>284</t>
  </si>
  <si>
    <t>University Park</t>
  </si>
  <si>
    <t>205</t>
  </si>
  <si>
    <t>Valdez</t>
  </si>
  <si>
    <t>285</t>
  </si>
  <si>
    <t>Valverde</t>
  </si>
  <si>
    <t>253</t>
  </si>
  <si>
    <t>Westerly Creek</t>
  </si>
  <si>
    <t>1 Elementary School Total</t>
  </si>
  <si>
    <t>Elementary Schools Total</t>
  </si>
  <si>
    <t>K-8 Schools</t>
  </si>
  <si>
    <t>216</t>
  </si>
  <si>
    <t>Bryant-Webster</t>
  </si>
  <si>
    <t>297</t>
  </si>
  <si>
    <t>Centennial</t>
  </si>
  <si>
    <t>237</t>
  </si>
  <si>
    <t>Fairmont</t>
  </si>
  <si>
    <t>242</t>
  </si>
  <si>
    <t>Gilpin</t>
  </si>
  <si>
    <t>235</t>
  </si>
  <si>
    <t>Grant Ranch</t>
  </si>
  <si>
    <t>258</t>
  </si>
  <si>
    <t>Greenwood</t>
  </si>
  <si>
    <t>289</t>
  </si>
  <si>
    <t>Whittier</t>
  </si>
  <si>
    <t>188</t>
  </si>
  <si>
    <t>Cole</t>
  </si>
  <si>
    <t>189</t>
  </si>
  <si>
    <t>Horace Mann</t>
  </si>
  <si>
    <t>190</t>
  </si>
  <si>
    <t>Place</t>
  </si>
  <si>
    <t>195</t>
  </si>
  <si>
    <t>Waller</t>
  </si>
  <si>
    <t>197</t>
  </si>
  <si>
    <t>Howell</t>
  </si>
  <si>
    <t>259</t>
  </si>
  <si>
    <t>Moore</t>
  </si>
  <si>
    <t>263</t>
  </si>
  <si>
    <t>Park Hill</t>
  </si>
  <si>
    <t>279</t>
  </si>
  <si>
    <t>Slavens</t>
  </si>
  <si>
    <t>194</t>
  </si>
  <si>
    <t>Roberts</t>
  </si>
  <si>
    <t>2 K-8 School</t>
  </si>
  <si>
    <t>Kunsmiller</t>
  </si>
  <si>
    <t>2 K-8 School Total</t>
  </si>
  <si>
    <t>K-8 Schools Total</t>
  </si>
  <si>
    <t>Middle Schools</t>
  </si>
  <si>
    <t>405</t>
  </si>
  <si>
    <t>Grant</t>
  </si>
  <si>
    <t>406</t>
  </si>
  <si>
    <t>Hamilton</t>
  </si>
  <si>
    <t>418</t>
  </si>
  <si>
    <t>Henry</t>
  </si>
  <si>
    <t>407</t>
  </si>
  <si>
    <t>Hill</t>
  </si>
  <si>
    <t>408</t>
  </si>
  <si>
    <t>Kepner</t>
  </si>
  <si>
    <t>410</t>
  </si>
  <si>
    <t>412</t>
  </si>
  <si>
    <t>Merrill</t>
  </si>
  <si>
    <t>413</t>
  </si>
  <si>
    <t>Morey</t>
  </si>
  <si>
    <t>424</t>
  </si>
  <si>
    <t>Noel</t>
  </si>
  <si>
    <t>415</t>
  </si>
  <si>
    <t>416</t>
  </si>
  <si>
    <t>Skinner</t>
  </si>
  <si>
    <t>417</t>
  </si>
  <si>
    <t>Smiley</t>
  </si>
  <si>
    <t>3 Middle School Total</t>
  </si>
  <si>
    <t>Middle Schools Total</t>
  </si>
  <si>
    <t>6-12 Schools</t>
  </si>
  <si>
    <t>461</t>
  </si>
  <si>
    <t>469</t>
  </si>
  <si>
    <t>463</t>
  </si>
  <si>
    <t>Randolph</t>
  </si>
  <si>
    <t>475</t>
  </si>
  <si>
    <t>School of Arts</t>
  </si>
  <si>
    <t>4 6-12 School Total</t>
  </si>
  <si>
    <t>6-12 Schools Total</t>
  </si>
  <si>
    <t>High Schools</t>
  </si>
  <si>
    <t>450</t>
  </si>
  <si>
    <t>A Lincoln</t>
  </si>
  <si>
    <t>451</t>
  </si>
  <si>
    <t>East</t>
  </si>
  <si>
    <t>452</t>
  </si>
  <si>
    <t>G Washington</t>
  </si>
  <si>
    <t>453</t>
  </si>
  <si>
    <t>J F Kennedy</t>
  </si>
  <si>
    <t>464</t>
  </si>
  <si>
    <t>Manual</t>
  </si>
  <si>
    <t>459</t>
  </si>
  <si>
    <t>Montbello</t>
  </si>
  <si>
    <t>455</t>
  </si>
  <si>
    <t>North</t>
  </si>
  <si>
    <t>456</t>
  </si>
  <si>
    <t>South</t>
  </si>
  <si>
    <t>457</t>
  </si>
  <si>
    <t>T Jefferson</t>
  </si>
  <si>
    <t>458</t>
  </si>
  <si>
    <t>West</t>
  </si>
  <si>
    <t>5 High School Total</t>
  </si>
  <si>
    <t>High Schools Total</t>
  </si>
  <si>
    <t>605</t>
  </si>
  <si>
    <t>682</t>
  </si>
  <si>
    <t>603</t>
  </si>
  <si>
    <t>473</t>
  </si>
  <si>
    <t>476</t>
  </si>
  <si>
    <t>477</t>
  </si>
  <si>
    <t>630</t>
  </si>
  <si>
    <t>484</t>
  </si>
  <si>
    <t>Alternative Schools Total</t>
  </si>
  <si>
    <t>266</t>
  </si>
  <si>
    <t>212</t>
  </si>
  <si>
    <t>211</t>
  </si>
  <si>
    <t>478</t>
  </si>
  <si>
    <t>707</t>
  </si>
  <si>
    <t>426</t>
  </si>
  <si>
    <t>479</t>
  </si>
  <si>
    <t>482</t>
  </si>
  <si>
    <t>483</t>
  </si>
  <si>
    <t>327</t>
  </si>
  <si>
    <t>481</t>
  </si>
  <si>
    <t>489</t>
  </si>
  <si>
    <t>196</t>
  </si>
  <si>
    <t>328</t>
  </si>
  <si>
    <t>485</t>
  </si>
  <si>
    <t>488</t>
  </si>
  <si>
    <t>750</t>
  </si>
  <si>
    <t>Rocky Mountain School of Expeditionary Learning</t>
  </si>
  <si>
    <t>326</t>
  </si>
  <si>
    <t>Connections Academy</t>
  </si>
  <si>
    <t>428</t>
  </si>
  <si>
    <t>487</t>
  </si>
  <si>
    <t>Escuela Tlatelolco Centro De Estudios</t>
  </si>
  <si>
    <t>1 Elementary School</t>
  </si>
  <si>
    <t>3 Middle School</t>
  </si>
  <si>
    <t>4 6-12 School</t>
  </si>
  <si>
    <t>5 High School</t>
  </si>
  <si>
    <t>8 Charter</t>
  </si>
  <si>
    <t>330</t>
  </si>
  <si>
    <t>438</t>
  </si>
  <si>
    <t>439</t>
  </si>
  <si>
    <t>496</t>
  </si>
  <si>
    <t>497</t>
  </si>
  <si>
    <t>498</t>
  </si>
  <si>
    <t>672</t>
  </si>
  <si>
    <t>429</t>
  </si>
  <si>
    <t>8 Charter Total</t>
  </si>
  <si>
    <t>Blue = Input</t>
  </si>
  <si>
    <t xml:space="preserve">Uplink to TM1: </t>
  </si>
  <si>
    <t>GT FTE</t>
  </si>
  <si>
    <t>177</t>
  </si>
  <si>
    <t>Green School</t>
  </si>
  <si>
    <t>174</t>
  </si>
  <si>
    <t>Stapleton 3 at Westerly Creek</t>
  </si>
  <si>
    <t>DCIS</t>
  </si>
  <si>
    <t>Sub Total Traditional</t>
  </si>
  <si>
    <t>6 Alternative</t>
  </si>
  <si>
    <t>421</t>
  </si>
  <si>
    <t xml:space="preserve">Alternative Transition High School (Emerson Street)                                     </t>
  </si>
  <si>
    <t xml:space="preserve">Florence Crittenton                                                                    </t>
  </si>
  <si>
    <t xml:space="preserve">Graduation Equivalency Diploma Program                                                      </t>
  </si>
  <si>
    <t xml:space="preserve">DPS On-Line High School                                                     </t>
  </si>
  <si>
    <t xml:space="preserve">DPS Night School                                                   </t>
  </si>
  <si>
    <t xml:space="preserve">Career Education Center                                                            </t>
  </si>
  <si>
    <t xml:space="preserve">Gilliam Center for Juvenile Justice                                                             </t>
  </si>
  <si>
    <t xml:space="preserve">Contemporary Learning Academy (CLA)                                                         </t>
  </si>
  <si>
    <t xml:space="preserve">Prep Academy                                                                   </t>
  </si>
  <si>
    <t>6 Alternative Total</t>
  </si>
  <si>
    <t>7 Contact</t>
  </si>
  <si>
    <t>7 Contact Total</t>
  </si>
  <si>
    <t xml:space="preserve">Academy of Urban Learning                                                                     </t>
  </si>
  <si>
    <t>Cesar Chavez Academy Denver</t>
  </si>
  <si>
    <t xml:space="preserve">Colorado High School                                                                             </t>
  </si>
  <si>
    <t xml:space="preserve">Community Challenge                                                                     </t>
  </si>
  <si>
    <t>DSST Middle School</t>
  </si>
  <si>
    <t>443</t>
  </si>
  <si>
    <t xml:space="preserve">Denver School of Science &amp; Technology  NE                                        </t>
  </si>
  <si>
    <t xml:space="preserve">Denver School of Science &amp; Technology                                                                    </t>
  </si>
  <si>
    <t xml:space="preserve">Denver Venture Charter School                                                                  </t>
  </si>
  <si>
    <t>Edison Learning Partnership School 3</t>
  </si>
  <si>
    <t>Envision Leadership Prep (HS)</t>
  </si>
  <si>
    <t>Envision Leadership Prep (MS)</t>
  </si>
  <si>
    <t xml:space="preserve">Highline Academy                                                                        </t>
  </si>
  <si>
    <t>176</t>
  </si>
  <si>
    <t>Denver Language School</t>
  </si>
  <si>
    <t>Justice High School Denver</t>
  </si>
  <si>
    <t xml:space="preserve">KIPP - Sunshine Peak Academy                                                                     </t>
  </si>
  <si>
    <t>446</t>
  </si>
  <si>
    <t>KIPP Denver Collegiate High School</t>
  </si>
  <si>
    <t xml:space="preserve">Life Skills Center of Denver                                                                             </t>
  </si>
  <si>
    <t xml:space="preserve">Northeast Academy                                                                     </t>
  </si>
  <si>
    <t xml:space="preserve">Odyssey                                                                                    </t>
  </si>
  <si>
    <t xml:space="preserve">Omar D. Blair                                                                 </t>
  </si>
  <si>
    <t xml:space="preserve">Pioneer                                                                               </t>
  </si>
  <si>
    <t xml:space="preserve">PS-1                                                                                 </t>
  </si>
  <si>
    <t xml:space="preserve">Ridgeview Academy                                                                    </t>
  </si>
  <si>
    <t>175</t>
  </si>
  <si>
    <t>SOAR</t>
  </si>
  <si>
    <t xml:space="preserve">Skyland Community High School                                                                             </t>
  </si>
  <si>
    <t xml:space="preserve">Southwest Early College                                                                     </t>
  </si>
  <si>
    <t xml:space="preserve">West Denver Prep                                                                </t>
  </si>
  <si>
    <t>West Denver Prep II</t>
  </si>
  <si>
    <t>444</t>
  </si>
  <si>
    <t>West Denver Prep III</t>
  </si>
  <si>
    <t>445</t>
  </si>
  <si>
    <t>West Denver Prep IV</t>
  </si>
  <si>
    <t xml:space="preserve">Wyatt-Edison                                                                                      </t>
  </si>
  <si>
    <t>604</t>
  </si>
  <si>
    <t>Multiple-Pathway Center</t>
  </si>
  <si>
    <t>172</t>
  </si>
  <si>
    <t>178</t>
  </si>
  <si>
    <t>Center for Early Education @ Knight</t>
  </si>
  <si>
    <t>179</t>
  </si>
  <si>
    <t>Center for Early Education FNE</t>
  </si>
  <si>
    <t>166</t>
  </si>
  <si>
    <t>DCIS Elementary School @ Ford</t>
  </si>
  <si>
    <t>466</t>
  </si>
  <si>
    <t>DCIS High School @ Montbello</t>
  </si>
  <si>
    <t>467</t>
  </si>
  <si>
    <t>Community Academy of Performing Arts HS</t>
  </si>
  <si>
    <t>471</t>
  </si>
  <si>
    <t>High Tech Early College @ Montbello</t>
  </si>
  <si>
    <t>468</t>
  </si>
  <si>
    <t>Collegiate Prep</t>
  </si>
  <si>
    <t>611</t>
  </si>
  <si>
    <t>ASCENT</t>
  </si>
  <si>
    <t>Denver Center-21st @ Wyman MS</t>
  </si>
  <si>
    <t>610</t>
  </si>
  <si>
    <t>DC-21 HS</t>
  </si>
  <si>
    <t>622</t>
  </si>
  <si>
    <t>Prep Academy Expulsion</t>
  </si>
  <si>
    <t>505</t>
  </si>
  <si>
    <t>Prep Academy Grad (SCC)</t>
  </si>
  <si>
    <t>609</t>
  </si>
  <si>
    <t>Vista Academy High School</t>
  </si>
  <si>
    <t>399</t>
  </si>
  <si>
    <t>Vista Academy Middle School</t>
  </si>
  <si>
    <t>436</t>
  </si>
  <si>
    <t>Denver School of Science and Technology @ Cole Middle School</t>
  </si>
  <si>
    <t>474</t>
  </si>
  <si>
    <t>Denver School of Science and Technology High School FNE</t>
  </si>
  <si>
    <t>167</t>
  </si>
  <si>
    <t>SOAR 2</t>
  </si>
  <si>
    <t>168</t>
  </si>
  <si>
    <t>University Prep</t>
  </si>
  <si>
    <t>435</t>
  </si>
  <si>
    <t>Kipp @ Noel</t>
  </si>
  <si>
    <t>Girls Athletic Leadership School</t>
  </si>
  <si>
    <t>Charter/Contract Schools Total</t>
  </si>
  <si>
    <t>GRAND TOTAL</t>
  </si>
  <si>
    <t>Lake International School</t>
  </si>
  <si>
    <t>number</t>
  </si>
  <si>
    <t>name</t>
  </si>
  <si>
    <t>CountOfstudentNumber</t>
  </si>
  <si>
    <t>Greenlee Elementary School</t>
  </si>
  <si>
    <t xml:space="preserve">Denver Language School </t>
  </si>
  <si>
    <t xml:space="preserve">Denver Green School </t>
  </si>
  <si>
    <t>185</t>
  </si>
  <si>
    <t>Kunsmiller Creative Arts Academy MS</t>
  </si>
  <si>
    <t>Math &amp; Science Leadership Academy</t>
  </si>
  <si>
    <t>Cole Arts and Science Academy</t>
  </si>
  <si>
    <t>Trevista ECE-8 at Horace Mann</t>
  </si>
  <si>
    <t>Place Bridge Academy</t>
  </si>
  <si>
    <t>William (Bill) R. Roberts School</t>
  </si>
  <si>
    <t>Florida Pitt Waller School</t>
  </si>
  <si>
    <t>Omar D. Blair</t>
  </si>
  <si>
    <t>Farrell B. Howell School</t>
  </si>
  <si>
    <t>Lena Archuleta Elementary</t>
  </si>
  <si>
    <t>Academia Ana Marie Sandoval Elem</t>
  </si>
  <si>
    <t>Asbury Elementary School</t>
  </si>
  <si>
    <t>Valdez Elementary School</t>
  </si>
  <si>
    <t>Ashley Elementary School</t>
  </si>
  <si>
    <t>Barnum Elementary School</t>
  </si>
  <si>
    <t>Barrett Elementary School</t>
  </si>
  <si>
    <t>Beach Court Elementary School</t>
  </si>
  <si>
    <t>Lowry Elementary</t>
  </si>
  <si>
    <t>Odyssey Charter School</t>
  </si>
  <si>
    <t>Wyatt Edison Charter</t>
  </si>
  <si>
    <t>Bradley Elementary School</t>
  </si>
  <si>
    <t>Bromwell Elementary School</t>
  </si>
  <si>
    <t>Brown Elementary School</t>
  </si>
  <si>
    <t>Bryant Webster Dual Language EC-8 School</t>
  </si>
  <si>
    <t>Carson Elementary School</t>
  </si>
  <si>
    <t>Cheltenham Elementary School</t>
  </si>
  <si>
    <t>Colfax Elementary School</t>
  </si>
  <si>
    <t>College View Elementary School</t>
  </si>
  <si>
    <t>Columbian Elementary School</t>
  </si>
  <si>
    <t>Columbine Elementary School</t>
  </si>
  <si>
    <t>Cory Elementary School</t>
  </si>
  <si>
    <t>Cowell Elementary School</t>
  </si>
  <si>
    <t>225</t>
  </si>
  <si>
    <t>Polaris at Ebert</t>
  </si>
  <si>
    <t>Denison Montessori School</t>
  </si>
  <si>
    <t>Doull Elementary School</t>
  </si>
  <si>
    <t>Eagleton Elementary School</t>
  </si>
  <si>
    <t>Edison Elementary School</t>
  </si>
  <si>
    <t>Ellis Elementary School</t>
  </si>
  <si>
    <t>Grant Ranch Elementary</t>
  </si>
  <si>
    <t>Marrama Elementary School</t>
  </si>
  <si>
    <t>Fairmont Elementary School</t>
  </si>
  <si>
    <t>Fairview Elementary School</t>
  </si>
  <si>
    <t>Force Elementary School</t>
  </si>
  <si>
    <t>Garden Place Elementary School</t>
  </si>
  <si>
    <t>Gilpin Elementary School</t>
  </si>
  <si>
    <t>Godsman Elementary School</t>
  </si>
  <si>
    <t>Goldrick Elementary School</t>
  </si>
  <si>
    <t>Gust Elementary School</t>
  </si>
  <si>
    <t>Harrington Elementary School</t>
  </si>
  <si>
    <t>Johnson Elementary School</t>
  </si>
  <si>
    <t>Knapp Elementary School</t>
  </si>
  <si>
    <t>Hallett Fundamental Academy</t>
  </si>
  <si>
    <t>Lincoln Elementary School</t>
  </si>
  <si>
    <t>Westerly Creek Elementary</t>
  </si>
  <si>
    <t>McMeen Elementary School</t>
  </si>
  <si>
    <t>Oakland Elementary School</t>
  </si>
  <si>
    <t>Montclair Elementary School</t>
  </si>
  <si>
    <t>Greenwood Elementary</t>
  </si>
  <si>
    <t>Dora Moore School</t>
  </si>
  <si>
    <t>Munroe Elementary School</t>
  </si>
  <si>
    <t>Newlon Elementary School</t>
  </si>
  <si>
    <t>Palmer Elementary School</t>
  </si>
  <si>
    <t>Park Hill Elementary</t>
  </si>
  <si>
    <t>McKinley-Thatcher Elementary School</t>
  </si>
  <si>
    <t>Pioneer Charter School</t>
  </si>
  <si>
    <t>Sabin World School</t>
  </si>
  <si>
    <t>Schenck Elementary School</t>
  </si>
  <si>
    <t>Schmitt Elementary School</t>
  </si>
  <si>
    <t>Smith Elementary School</t>
  </si>
  <si>
    <t>Steck Elementary School</t>
  </si>
  <si>
    <t>Stedman Elementary School</t>
  </si>
  <si>
    <t>Steele Elementary School</t>
  </si>
  <si>
    <t>Slavens Elementary School</t>
  </si>
  <si>
    <t>Swansea Elementary School</t>
  </si>
  <si>
    <t>Teller Elementary School</t>
  </si>
  <si>
    <t>Green Valley Ranch</t>
  </si>
  <si>
    <t>Traylor Elementary School</t>
  </si>
  <si>
    <t>University Park Elementary School</t>
  </si>
  <si>
    <t>Valverde Elementary School</t>
  </si>
  <si>
    <t>Castro Elementary School</t>
  </si>
  <si>
    <t>Whittier Elementary School</t>
  </si>
  <si>
    <t>Maxwell Elementary School</t>
  </si>
  <si>
    <t>Amesse Elementary School</t>
  </si>
  <si>
    <t>Ford Elementary</t>
  </si>
  <si>
    <t>Holm Elementary School</t>
  </si>
  <si>
    <t>Kaiser Elementary School</t>
  </si>
  <si>
    <t>Samuels Elementary School</t>
  </si>
  <si>
    <t>Centennial Elementary School</t>
  </si>
  <si>
    <t>Southmoor Elementary School</t>
  </si>
  <si>
    <t>McGlone Elementary School</t>
  </si>
  <si>
    <t>Northeast Academy Charter School</t>
  </si>
  <si>
    <t>Highline Academy</t>
  </si>
  <si>
    <t>Grant Middle School</t>
  </si>
  <si>
    <t>Hamilton Middle School</t>
  </si>
  <si>
    <t>Hill Campus of Arts and Sciences</t>
  </si>
  <si>
    <t>Kepner Middle School</t>
  </si>
  <si>
    <t>Lake Middle School</t>
  </si>
  <si>
    <t>Merrill Middle School</t>
  </si>
  <si>
    <t>Morey Middle School</t>
  </si>
  <si>
    <t>Rishel Middle School</t>
  </si>
  <si>
    <t>Skinner Middle School</t>
  </si>
  <si>
    <t>Smiley Middle School</t>
  </si>
  <si>
    <t>Henry Middle School</t>
  </si>
  <si>
    <t>419</t>
  </si>
  <si>
    <t>Martin Luther King, Jr. Early College MS</t>
  </si>
  <si>
    <t>423</t>
  </si>
  <si>
    <t>Bruce Randolph Middle School</t>
  </si>
  <si>
    <t>Rachel Noel Middle School</t>
  </si>
  <si>
    <t>425</t>
  </si>
  <si>
    <t>Denver School of Arts MS</t>
  </si>
  <si>
    <t>KIPP Sunshine Peak Academy</t>
  </si>
  <si>
    <t>West Denver Prep - Federal Campus</t>
  </si>
  <si>
    <t>West Denver Prep - Harvey Park Campus</t>
  </si>
  <si>
    <t>431</t>
  </si>
  <si>
    <t>DCIS Middle School</t>
  </si>
  <si>
    <t>Denver School of Science and Tech MS</t>
  </si>
  <si>
    <t>Manny Martinez Middle School</t>
  </si>
  <si>
    <t>441</t>
  </si>
  <si>
    <t>Venture Prep  MS</t>
  </si>
  <si>
    <t>Denver School of Science and Tech NE</t>
  </si>
  <si>
    <t>West Denver Prep - Lake Campus</t>
  </si>
  <si>
    <t>West Denver Prep - Highland Campus</t>
  </si>
  <si>
    <t>448</t>
  </si>
  <si>
    <t>Abraham Lincoln High School</t>
  </si>
  <si>
    <t>East High School</t>
  </si>
  <si>
    <t>George Washington High School</t>
  </si>
  <si>
    <t>John F. Kennedy High School</t>
  </si>
  <si>
    <t>North High School</t>
  </si>
  <si>
    <t>South High School</t>
  </si>
  <si>
    <t>Thomas Jefferson High School</t>
  </si>
  <si>
    <t>West High School</t>
  </si>
  <si>
    <t>Montbello High School</t>
  </si>
  <si>
    <t>DCIS High School</t>
  </si>
  <si>
    <t>Bruce Randolph High School</t>
  </si>
  <si>
    <t>Manual High School</t>
  </si>
  <si>
    <t>Martin Luther King, Jr. Early College HS</t>
  </si>
  <si>
    <t>Crittenton School</t>
  </si>
  <si>
    <t>Denver School of Arts</t>
  </si>
  <si>
    <t>P.R.E.P Middle School</t>
  </si>
  <si>
    <t>Ridgeview Academy</t>
  </si>
  <si>
    <t>Colorado High Charter School</t>
  </si>
  <si>
    <t>Denver School of Science and Technology</t>
  </si>
  <si>
    <t>Life Skills Center High School</t>
  </si>
  <si>
    <t>Denver Online High School</t>
  </si>
  <si>
    <t>SW Early College</t>
  </si>
  <si>
    <t>Escuela Tlatelolco</t>
  </si>
  <si>
    <t>Academy of Urban Learning</t>
  </si>
  <si>
    <t>Venture Prep HS</t>
  </si>
  <si>
    <t>Justice High School Denver HS</t>
  </si>
  <si>
    <t>506</t>
  </si>
  <si>
    <t>A Lincoln HS Engagement Center</t>
  </si>
  <si>
    <t>507</t>
  </si>
  <si>
    <t>North HS Engagement Center</t>
  </si>
  <si>
    <t>508</t>
  </si>
  <si>
    <t xml:space="preserve">West HS Engagement Center </t>
  </si>
  <si>
    <t>509</t>
  </si>
  <si>
    <t>Montbello HS Engagement Center</t>
  </si>
  <si>
    <t>602</t>
  </si>
  <si>
    <t>Emily Griffith Opportunity School</t>
  </si>
  <si>
    <t>DPS Night High School</t>
  </si>
  <si>
    <t>Summit Academy</t>
  </si>
  <si>
    <t>CEC Middle College of Denver</t>
  </si>
  <si>
    <t>671</t>
  </si>
  <si>
    <t>P.R.E.P High School</t>
  </si>
  <si>
    <t>PS1 Charter School</t>
  </si>
  <si>
    <t>673</t>
  </si>
  <si>
    <t>Gilliam School</t>
  </si>
  <si>
    <t>Contemporary Learning Academy</t>
  </si>
  <si>
    <t>Community Challenges</t>
  </si>
  <si>
    <t>Rocky Mtn School of Exped Learn</t>
  </si>
  <si>
    <t>900</t>
  </si>
  <si>
    <t>Non DPS Pupils</t>
  </si>
  <si>
    <t>901</t>
  </si>
  <si>
    <t>Pre-Enroll Pupils</t>
  </si>
  <si>
    <t>902</t>
  </si>
  <si>
    <t>Tuition Out</t>
  </si>
  <si>
    <t>903</t>
  </si>
  <si>
    <t>Home School</t>
  </si>
  <si>
    <t>905</t>
  </si>
  <si>
    <t>Private Schools/Institutions</t>
  </si>
  <si>
    <t>914</t>
  </si>
  <si>
    <t>Private SE</t>
  </si>
  <si>
    <t>Count of GT as of 20 Jan 11</t>
  </si>
  <si>
    <t>Jim Goffred</t>
  </si>
  <si>
    <t>Joy Urbach</t>
  </si>
  <si>
    <t>Linnea Wilkinson</t>
  </si>
  <si>
    <t>Patricia Pluta</t>
  </si>
  <si>
    <t>Tracy Cress</t>
  </si>
  <si>
    <t>Sandi Eckert</t>
  </si>
  <si>
    <t>Staci Porter-Bentley</t>
  </si>
  <si>
    <t>Kathy Eichenberger</t>
  </si>
  <si>
    <t>Jennifer Andrews</t>
  </si>
  <si>
    <t>Lisa Dye</t>
  </si>
  <si>
    <t>Patti Shade</t>
  </si>
  <si>
    <t>Scott Halloway</t>
  </si>
  <si>
    <t>Janet Draper</t>
  </si>
  <si>
    <t>Cathy Oglesby</t>
  </si>
  <si>
    <t>Genaro Perea</t>
  </si>
  <si>
    <t>n/a</t>
  </si>
  <si>
    <t>Michelle Miller</t>
  </si>
  <si>
    <t>Natalie Madrid-Chacon</t>
  </si>
  <si>
    <t>Jill Daugherty</t>
  </si>
  <si>
    <t>Mary Ellen Sweeney</t>
  </si>
  <si>
    <t>Grace Hopley</t>
  </si>
  <si>
    <t>Tamara Bilewski</t>
  </si>
  <si>
    <t>Stefani Sullivan</t>
  </si>
  <si>
    <t>Nena Steger</t>
  </si>
  <si>
    <t>Leslie Grierson</t>
  </si>
  <si>
    <t>Barbara Laff</t>
  </si>
  <si>
    <t>Amy Barrett</t>
  </si>
  <si>
    <t>Brooke Walker</t>
  </si>
  <si>
    <t>Caren Mote</t>
  </si>
  <si>
    <t>Karen Epps</t>
  </si>
  <si>
    <t>Suzanne Schreyer</t>
  </si>
  <si>
    <t>Jennifer Spampinato</t>
  </si>
  <si>
    <t>Jan Gilmore</t>
  </si>
  <si>
    <t>Mary Olson</t>
  </si>
  <si>
    <t>Linda Chain</t>
  </si>
  <si>
    <t>Gail Axt</t>
  </si>
  <si>
    <t>Sharolyn Wilkin</t>
  </si>
  <si>
    <t>Rachel Chappell</t>
  </si>
  <si>
    <t>Tayo McGuirk</t>
  </si>
  <si>
    <t>Cassie Perlmutter</t>
  </si>
  <si>
    <t>Kirk Miller</t>
  </si>
  <si>
    <t>Marilyn Jones</t>
  </si>
  <si>
    <t>Margie Turrettini</t>
  </si>
  <si>
    <t>Karen Sandberg</t>
  </si>
  <si>
    <t>Jeffra Frank</t>
  </si>
  <si>
    <t>Lana Von Tersch</t>
  </si>
  <si>
    <t>Laurie Eaton</t>
  </si>
  <si>
    <t>Chris Sandoval</t>
  </si>
  <si>
    <t>Almetha Lewis</t>
  </si>
  <si>
    <t>Grade</t>
  </si>
  <si>
    <t>Rep Name</t>
  </si>
  <si>
    <t>GT Option</t>
  </si>
  <si>
    <t>ECE-5</t>
  </si>
  <si>
    <t>Robbi</t>
  </si>
  <si>
    <t>Erin Cranmer</t>
  </si>
  <si>
    <t>Sherri</t>
  </si>
  <si>
    <t>Rebecca</t>
  </si>
  <si>
    <t>Julliann Paluch</t>
  </si>
  <si>
    <t>Robin Greene</t>
  </si>
  <si>
    <t>Maureen Arredondo</t>
  </si>
  <si>
    <t>Marcy Wurzburg</t>
  </si>
  <si>
    <t>Laurie</t>
  </si>
  <si>
    <t>Elizabeth Duncan</t>
  </si>
  <si>
    <t>Phone Number</t>
  </si>
  <si>
    <t>Susan Trimm</t>
  </si>
  <si>
    <t>Traci Whipple</t>
  </si>
  <si>
    <t>Swigert-McAuliffe</t>
  </si>
  <si>
    <t>Loralie Cole</t>
  </si>
  <si>
    <t>720-424-9748</t>
  </si>
  <si>
    <t>720-424-9988</t>
  </si>
  <si>
    <t>720-424-9888</t>
  </si>
  <si>
    <t>720-424-9750</t>
  </si>
  <si>
    <t>720-424-9590</t>
  </si>
  <si>
    <t>720-424-9530</t>
  </si>
  <si>
    <t>720-424-9470</t>
  </si>
  <si>
    <t>720-424-9468</t>
  </si>
  <si>
    <t>720-424-9330</t>
  </si>
  <si>
    <t>720-424-9250</t>
  </si>
  <si>
    <t>720-424-9090</t>
  </si>
  <si>
    <t>720-424-8990</t>
  </si>
  <si>
    <t>720-424-8810</t>
  </si>
  <si>
    <t>720-424-8740</t>
  </si>
  <si>
    <t>720-424-8660</t>
  </si>
  <si>
    <t>720-424-8580</t>
  </si>
  <si>
    <t>720-424-8510</t>
  </si>
  <si>
    <t>Comprehensive Literacy (Greenlee)</t>
  </si>
  <si>
    <t>720-424-6800</t>
  </si>
  <si>
    <t>720-424-8380</t>
  </si>
  <si>
    <t>720-424-8300</t>
  </si>
  <si>
    <t>720-775-7901</t>
  </si>
  <si>
    <t>720-424-8080</t>
  </si>
  <si>
    <t>720-424-8000</t>
  </si>
  <si>
    <t>720-424-7930</t>
  </si>
  <si>
    <t>720-424-7780</t>
  </si>
  <si>
    <t>720-424-7700</t>
  </si>
  <si>
    <t>720-424-7540</t>
  </si>
  <si>
    <t>720-424-7400</t>
  </si>
  <si>
    <t>720-424-7300</t>
  </si>
  <si>
    <t>720-424-7220</t>
  </si>
  <si>
    <t>720-424-7480</t>
  </si>
  <si>
    <t>720-424-7060</t>
  </si>
  <si>
    <t>720-424-6980</t>
  </si>
  <si>
    <t>720-424-6710</t>
  </si>
  <si>
    <t>720-424-7140</t>
  </si>
  <si>
    <t>720-424-6560</t>
  </si>
  <si>
    <t>720-424-6420</t>
  </si>
  <si>
    <t>720-424-6350</t>
  </si>
  <si>
    <t>720-424-6290</t>
  </si>
  <si>
    <t>720-424-6210</t>
  </si>
  <si>
    <t>720-424-6130</t>
  </si>
  <si>
    <t>Knight at Hallet</t>
  </si>
  <si>
    <t>720-424-6070</t>
  </si>
  <si>
    <t>720-424-5990</t>
  </si>
  <si>
    <t>720-424-5910</t>
  </si>
  <si>
    <t>720-424-5820</t>
  </si>
  <si>
    <t>720-424-1310</t>
  </si>
  <si>
    <t>720-424-5740</t>
  </si>
  <si>
    <t>720-424-5660</t>
  </si>
  <si>
    <t>720-424-5600</t>
  </si>
  <si>
    <t>720-424-5520</t>
  </si>
  <si>
    <t>720-424-5380</t>
  </si>
  <si>
    <t>720-424-5230</t>
  </si>
  <si>
    <t>720-424-5150</t>
  </si>
  <si>
    <t>720-424-5070</t>
  </si>
  <si>
    <t>720-424-5000</t>
  </si>
  <si>
    <t>720-424-4910</t>
  </si>
  <si>
    <t>720-424-7860</t>
  </si>
  <si>
    <t>720-424-4520</t>
  </si>
  <si>
    <t>720-424-4450</t>
  </si>
  <si>
    <t>720-424-4370</t>
  </si>
  <si>
    <t>720-424-4300</t>
  </si>
  <si>
    <t>720-424-4230</t>
  </si>
  <si>
    <t>720-424-4000</t>
  </si>
  <si>
    <t>720-424-3930</t>
  </si>
  <si>
    <t>720-424-3870</t>
  </si>
  <si>
    <t>720-424-3800</t>
  </si>
  <si>
    <t>720-424-3720</t>
  </si>
  <si>
    <t>720-424-3630</t>
  </si>
  <si>
    <t>720-424-3560</t>
  </si>
  <si>
    <t>720-424-3480</t>
  </si>
  <si>
    <t>720-424-3410</t>
  </si>
  <si>
    <t>720-424-3310</t>
  </si>
  <si>
    <t>720-424-3250</t>
  </si>
  <si>
    <t>720-424-3160</t>
  </si>
  <si>
    <t>720-424-4800</t>
  </si>
  <si>
    <t>720-423-9800</t>
  </si>
  <si>
    <t>720-424-8900</t>
  </si>
  <si>
    <t>720-424-6880</t>
  </si>
  <si>
    <t>720-424-6630</t>
  </si>
  <si>
    <t>720-424-3040</t>
  </si>
  <si>
    <t>720-423-9120</t>
  </si>
  <si>
    <t>720-424-0960</t>
  </si>
  <si>
    <t>720-424-2840</t>
  </si>
  <si>
    <t>720-424-2740</t>
  </si>
  <si>
    <t>720-424-5300</t>
  </si>
  <si>
    <t>720-424-4150</t>
  </si>
  <si>
    <t>Sheila Brody</t>
  </si>
  <si>
    <t>Kimberly Menetrier</t>
  </si>
  <si>
    <t>Katie Claassen</t>
  </si>
  <si>
    <t>Kathleen Close</t>
  </si>
  <si>
    <t>Emily Park-Friend</t>
  </si>
  <si>
    <t>6-8</t>
  </si>
  <si>
    <t>720-424-1700</t>
  </si>
  <si>
    <t>720-424-1080</t>
  </si>
  <si>
    <t>ECE-6</t>
  </si>
  <si>
    <t>ECE-7</t>
  </si>
  <si>
    <t>ECE-8</t>
  </si>
  <si>
    <t>K-5</t>
  </si>
  <si>
    <t>3yr-6th</t>
  </si>
  <si>
    <t>ECE-3, 6,7</t>
  </si>
  <si>
    <t>3yr-5th</t>
  </si>
  <si>
    <t>ECE-4</t>
  </si>
  <si>
    <t>720-424-2640</t>
  </si>
  <si>
    <t>K-8</t>
  </si>
  <si>
    <t>720-424-0201</t>
  </si>
  <si>
    <t>720-423-9360</t>
  </si>
  <si>
    <t>720-423-9500</t>
  </si>
  <si>
    <t>720-423-9560</t>
  </si>
  <si>
    <t>720-423-9680</t>
  </si>
  <si>
    <t>720-424-0000</t>
  </si>
  <si>
    <t>Lake MS</t>
  </si>
  <si>
    <t>720-424-0260</t>
  </si>
  <si>
    <t>720-424-0600</t>
  </si>
  <si>
    <t>720-424-0700</t>
  </si>
  <si>
    <t>720-424-0820</t>
  </si>
  <si>
    <t>720-424-1420</t>
  </si>
  <si>
    <t>720-424-1540</t>
  </si>
  <si>
    <t>720-423-9000</t>
  </si>
  <si>
    <t>ECE-2</t>
  </si>
  <si>
    <t>720-424-9170</t>
  </si>
  <si>
    <t>720-424-7620</t>
  </si>
  <si>
    <t>MLK</t>
  </si>
  <si>
    <t>720 424-0420</t>
  </si>
  <si>
    <t>303-371-9570</t>
  </si>
  <si>
    <t>303-557-0852</t>
  </si>
  <si>
    <t>303-329-8412</t>
  </si>
  <si>
    <t>TBD</t>
  </si>
  <si>
    <t>Support</t>
  </si>
  <si>
    <t xml:space="preserve">TOSA </t>
  </si>
  <si>
    <t>E 3 -6th</t>
  </si>
  <si>
    <t>School</t>
  </si>
  <si>
    <t>Number</t>
  </si>
  <si>
    <t>Elementary School</t>
  </si>
  <si>
    <t>Casie Witte</t>
  </si>
  <si>
    <t>Serri Mills</t>
  </si>
  <si>
    <t>Brian Weber</t>
  </si>
  <si>
    <t>Jere Pearcy</t>
  </si>
  <si>
    <t>charter</t>
  </si>
  <si>
    <t>303-307-8837</t>
  </si>
  <si>
    <t>Julie Variot</t>
  </si>
  <si>
    <t xml:space="preserve"> Alisa Rolfe</t>
  </si>
  <si>
    <t>Elizabeth Olsen</t>
  </si>
  <si>
    <t>Helen Chavez</t>
  </si>
  <si>
    <t>GT Reps Assigned to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</si>
</sst>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1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07">
    <xf numFmtId="0" fontId="0" fillId="0" borderId="0" xfId="0"/>
    <xf numFmtId="0" fontId="4" fillId="0" borderId="2" xfId="0" applyFont="1" applyFill="1" applyBorder="1" applyAlignment="1">
      <alignment horizontal="left"/>
    </xf>
    <xf numFmtId="0" fontId="5" fillId="0" borderId="0" xfId="10" applyFont="1" applyBorder="1"/>
    <xf numFmtId="164" fontId="6" fillId="0" borderId="0" xfId="2" applyNumberFormat="1" applyFont="1"/>
    <xf numFmtId="0" fontId="5" fillId="0" borderId="0" xfId="10" applyFont="1"/>
    <xf numFmtId="0" fontId="6" fillId="0" borderId="0" xfId="10" applyFont="1" applyFill="1" applyBorder="1" applyAlignment="1">
      <alignment horizontal="center" vertical="center" wrapText="1"/>
    </xf>
    <xf numFmtId="0" fontId="5" fillId="2" borderId="0" xfId="10" applyFont="1" applyFill="1" applyProtection="1">
      <protection locked="0"/>
    </xf>
    <xf numFmtId="164" fontId="6" fillId="0" borderId="3" xfId="2" applyNumberFormat="1" applyFont="1" applyFill="1" applyBorder="1"/>
    <xf numFmtId="0" fontId="5" fillId="0" borderId="0" xfId="10" applyFont="1" applyFill="1"/>
    <xf numFmtId="0" fontId="5" fillId="0" borderId="0" xfId="1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right"/>
    </xf>
    <xf numFmtId="164" fontId="9" fillId="0" borderId="0" xfId="4" applyNumberFormat="1" applyFont="1" applyFill="1" applyBorder="1" applyAlignment="1">
      <alignment horizontal="left"/>
    </xf>
    <xf numFmtId="0" fontId="10" fillId="0" borderId="0" xfId="1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49" fontId="0" fillId="0" borderId="0" xfId="0" applyNumberFormat="1" applyFont="1" applyFill="1" applyBorder="1"/>
    <xf numFmtId="0" fontId="0" fillId="0" borderId="0" xfId="0" applyNumberFormat="1" applyFont="1" applyFill="1" applyBorder="1"/>
    <xf numFmtId="0" fontId="0" fillId="0" borderId="0" xfId="0" applyFont="1" applyBorder="1"/>
    <xf numFmtId="49" fontId="0" fillId="0" borderId="0" xfId="0" applyNumberFormat="1" applyFont="1" applyBorder="1"/>
    <xf numFmtId="0" fontId="0" fillId="0" borderId="0" xfId="0" applyNumberFormat="1" applyFont="1" applyBorder="1"/>
    <xf numFmtId="49" fontId="0" fillId="0" borderId="0" xfId="0" quotePrefix="1" applyNumberFormat="1" applyFont="1" applyBorder="1"/>
    <xf numFmtId="49" fontId="5" fillId="0" borderId="0" xfId="0" applyNumberFormat="1" applyFont="1" applyBorder="1"/>
    <xf numFmtId="0" fontId="6" fillId="0" borderId="0" xfId="0" applyNumberFormat="1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quotePrefix="1" applyFont="1" applyFill="1" applyBorder="1" applyAlignment="1">
      <alignment horizontal="left"/>
    </xf>
    <xf numFmtId="49" fontId="0" fillId="0" borderId="0" xfId="0" quotePrefix="1" applyNumberFormat="1" applyFont="1" applyBorder="1" applyAlignment="1">
      <alignment horizontal="left"/>
    </xf>
    <xf numFmtId="0" fontId="0" fillId="0" borderId="0" xfId="0" quotePrefix="1" applyFont="1" applyFill="1" applyBorder="1" applyAlignment="1">
      <alignment horizontal="left"/>
    </xf>
    <xf numFmtId="0" fontId="8" fillId="0" borderId="0" xfId="0" quotePrefix="1" applyFont="1" applyFill="1" applyBorder="1" applyAlignment="1">
      <alignment horizontal="left"/>
    </xf>
    <xf numFmtId="0" fontId="0" fillId="0" borderId="0" xfId="0" quotePrefix="1" applyFill="1" applyBorder="1" applyAlignment="1">
      <alignment horizontal="left"/>
    </xf>
    <xf numFmtId="0" fontId="6" fillId="0" borderId="0" xfId="0" applyFont="1" applyFill="1" applyBorder="1"/>
    <xf numFmtId="164" fontId="0" fillId="0" borderId="0" xfId="2" applyNumberFormat="1" applyFont="1" applyBorder="1"/>
    <xf numFmtId="164" fontId="0" fillId="0" borderId="0" xfId="2" applyNumberFormat="1" applyFont="1" applyFill="1" applyBorder="1"/>
    <xf numFmtId="0" fontId="8" fillId="0" borderId="0" xfId="0" applyFont="1" applyFill="1" applyBorder="1"/>
    <xf numFmtId="0" fontId="4" fillId="0" borderId="1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0" fontId="0" fillId="0" borderId="0" xfId="0" applyFont="1" applyAlignment="1"/>
    <xf numFmtId="0" fontId="1" fillId="0" borderId="0" xfId="11" applyBorder="1"/>
    <xf numFmtId="0" fontId="10" fillId="0" borderId="0" xfId="11" applyFont="1" applyBorder="1"/>
    <xf numFmtId="0" fontId="4" fillId="0" borderId="0" xfId="0" quotePrefix="1" applyFont="1" applyFill="1" applyBorder="1"/>
    <xf numFmtId="49" fontId="4" fillId="0" borderId="0" xfId="0" quotePrefix="1" applyNumberFormat="1" applyFont="1" applyBorder="1" applyAlignment="1">
      <alignment horizontal="left"/>
    </xf>
    <xf numFmtId="0" fontId="4" fillId="0" borderId="0" xfId="0" applyFont="1" applyFill="1" applyBorder="1"/>
    <xf numFmtId="0" fontId="4" fillId="0" borderId="2" xfId="0" quotePrefix="1" applyFont="1" applyFill="1" applyBorder="1" applyAlignment="1">
      <alignment horizontal="left"/>
    </xf>
    <xf numFmtId="164" fontId="5" fillId="0" borderId="4" xfId="2" applyNumberFormat="1" applyFont="1" applyFill="1" applyBorder="1"/>
    <xf numFmtId="164" fontId="5" fillId="0" borderId="4" xfId="1" applyNumberFormat="1" applyFont="1" applyBorder="1"/>
    <xf numFmtId="164" fontId="6" fillId="0" borderId="5" xfId="10" applyNumberFormat="1" applyFont="1" applyBorder="1"/>
    <xf numFmtId="49" fontId="0" fillId="0" borderId="0" xfId="0" applyNumberFormat="1" applyFill="1" applyBorder="1"/>
    <xf numFmtId="49" fontId="0" fillId="0" borderId="0" xfId="0" applyNumberFormat="1" applyBorder="1"/>
    <xf numFmtId="0" fontId="12" fillId="3" borderId="6" xfId="19" applyFont="1" applyFill="1" applyBorder="1" applyAlignment="1">
      <alignment horizontal="center"/>
    </xf>
    <xf numFmtId="0" fontId="12" fillId="0" borderId="1" xfId="19" applyFont="1" applyFill="1" applyBorder="1" applyAlignment="1">
      <alignment wrapText="1"/>
    </xf>
    <xf numFmtId="0" fontId="12" fillId="0" borderId="1" xfId="19" applyFont="1" applyFill="1" applyBorder="1" applyAlignment="1">
      <alignment horizontal="right" wrapText="1"/>
    </xf>
    <xf numFmtId="0" fontId="5" fillId="4" borderId="0" xfId="10" applyFont="1" applyFill="1"/>
    <xf numFmtId="0" fontId="6" fillId="4" borderId="0" xfId="10" applyFont="1" applyFill="1" applyAlignment="1">
      <alignment horizontal="center" wrapText="1"/>
    </xf>
    <xf numFmtId="0" fontId="15" fillId="0" borderId="0" xfId="0" applyFont="1"/>
    <xf numFmtId="0" fontId="4" fillId="0" borderId="0" xfId="0" quotePrefix="1" applyFont="1" applyFill="1" applyBorder="1" applyAlignment="1">
      <alignment horizontal="left"/>
    </xf>
    <xf numFmtId="0" fontId="0" fillId="5" borderId="0" xfId="0" applyFont="1" applyFill="1" applyBorder="1"/>
    <xf numFmtId="0" fontId="5" fillId="5" borderId="0" xfId="10" applyFont="1" applyFill="1"/>
    <xf numFmtId="49" fontId="5" fillId="0" borderId="0" xfId="10" applyNumberFormat="1" applyFont="1" applyBorder="1"/>
    <xf numFmtId="49" fontId="9" fillId="0" borderId="0" xfId="4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/>
    </xf>
    <xf numFmtId="49" fontId="6" fillId="0" borderId="0" xfId="0" quotePrefix="1" applyNumberFormat="1" applyFont="1" applyFill="1" applyBorder="1" applyAlignment="1">
      <alignment horizontal="left"/>
    </xf>
    <xf numFmtId="49" fontId="8" fillId="0" borderId="0" xfId="0" applyNumberFormat="1" applyFont="1" applyFill="1" applyBorder="1"/>
    <xf numFmtId="49" fontId="0" fillId="0" borderId="0" xfId="0" quotePrefix="1" applyNumberFormat="1" applyFont="1" applyFill="1" applyBorder="1" applyAlignment="1">
      <alignment horizontal="left"/>
    </xf>
    <xf numFmtId="49" fontId="8" fillId="0" borderId="0" xfId="0" quotePrefix="1" applyNumberFormat="1" applyFont="1" applyFill="1" applyBorder="1" applyAlignment="1">
      <alignment horizontal="left"/>
    </xf>
    <xf numFmtId="49" fontId="4" fillId="0" borderId="0" xfId="0" applyNumberFormat="1" applyFont="1" applyFill="1" applyBorder="1"/>
    <xf numFmtId="49" fontId="6" fillId="0" borderId="0" xfId="0" applyNumberFormat="1" applyFont="1" applyFill="1" applyBorder="1"/>
    <xf numFmtId="49" fontId="0" fillId="0" borderId="0" xfId="2" applyNumberFormat="1" applyFont="1" applyFill="1" applyBorder="1"/>
    <xf numFmtId="49" fontId="0" fillId="0" borderId="0" xfId="0" applyNumberFormat="1" applyFont="1" applyAlignment="1"/>
    <xf numFmtId="49" fontId="1" fillId="0" borderId="0" xfId="11" applyNumberFormat="1" applyBorder="1"/>
    <xf numFmtId="0" fontId="0" fillId="0" borderId="0" xfId="0" applyFill="1" applyBorder="1"/>
    <xf numFmtId="0" fontId="5" fillId="6" borderId="0" xfId="10" applyFont="1" applyFill="1"/>
    <xf numFmtId="0" fontId="0" fillId="6" borderId="0" xfId="0" applyFont="1" applyFill="1" applyBorder="1"/>
    <xf numFmtId="49" fontId="0" fillId="6" borderId="0" xfId="0" quotePrefix="1" applyNumberFormat="1" applyFont="1" applyFill="1" applyBorder="1"/>
    <xf numFmtId="0" fontId="0" fillId="6" borderId="0" xfId="0" applyNumberFormat="1" applyFont="1" applyFill="1" applyBorder="1"/>
    <xf numFmtId="49" fontId="0" fillId="6" borderId="0" xfId="0" applyNumberFormat="1" applyFill="1" applyBorder="1"/>
    <xf numFmtId="0" fontId="5" fillId="6" borderId="0" xfId="10" applyFont="1" applyFill="1" applyProtection="1">
      <protection locked="0"/>
    </xf>
    <xf numFmtId="0" fontId="5" fillId="5" borderId="0" xfId="0" applyFont="1" applyFill="1" applyBorder="1"/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Border="1" applyAlignment="1">
      <alignment horizontal="left"/>
    </xf>
    <xf numFmtId="49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49" fontId="0" fillId="0" borderId="0" xfId="0" applyNumberFormat="1" applyAlignment="1"/>
    <xf numFmtId="0" fontId="6" fillId="0" borderId="0" xfId="10" applyFont="1"/>
    <xf numFmtId="0" fontId="5" fillId="0" borderId="0" xfId="10" applyFont="1" applyAlignment="1">
      <alignment horizontal="center"/>
    </xf>
    <xf numFmtId="0" fontId="6" fillId="0" borderId="0" xfId="10" applyFont="1" applyAlignment="1">
      <alignment horizontal="center"/>
    </xf>
    <xf numFmtId="0" fontId="5" fillId="6" borderId="0" xfId="10" applyFont="1" applyFill="1" applyAlignment="1">
      <alignment horizontal="center"/>
    </xf>
    <xf numFmtId="164" fontId="6" fillId="0" borderId="0" xfId="2" applyNumberFormat="1" applyFont="1" applyAlignment="1">
      <alignment horizontal="center"/>
    </xf>
    <xf numFmtId="49" fontId="0" fillId="6" borderId="0" xfId="0" applyNumberFormat="1" applyFont="1" applyFill="1" applyBorder="1"/>
    <xf numFmtId="0" fontId="0" fillId="6" borderId="0" xfId="0" applyFill="1" applyBorder="1"/>
    <xf numFmtId="49" fontId="5" fillId="6" borderId="0" xfId="0" applyNumberFormat="1" applyFont="1" applyFill="1" applyBorder="1"/>
    <xf numFmtId="0" fontId="5" fillId="6" borderId="0" xfId="0" applyNumberFormat="1" applyFont="1" applyFill="1" applyBorder="1"/>
    <xf numFmtId="0" fontId="5" fillId="6" borderId="0" xfId="0" applyFont="1" applyFill="1" applyBorder="1"/>
    <xf numFmtId="0" fontId="5" fillId="0" borderId="0" xfId="10" applyFont="1" applyBorder="1" applyAlignment="1">
      <alignment horizontal="center"/>
    </xf>
    <xf numFmtId="0" fontId="18" fillId="0" borderId="0" xfId="10" applyFont="1" applyBorder="1" applyAlignment="1">
      <alignment horizontal="center"/>
    </xf>
    <xf numFmtId="49" fontId="18" fillId="0" borderId="0" xfId="1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4" borderId="0" xfId="10" applyFont="1" applyFill="1" applyAlignment="1">
      <alignment horizontal="center"/>
    </xf>
    <xf numFmtId="164" fontId="5" fillId="0" borderId="0" xfId="2" applyNumberFormat="1" applyFont="1" applyAlignment="1">
      <alignment horizontal="center"/>
    </xf>
    <xf numFmtId="164" fontId="6" fillId="0" borderId="0" xfId="2" applyNumberFormat="1" applyFont="1" applyAlignment="1"/>
    <xf numFmtId="0" fontId="5" fillId="0" borderId="0" xfId="10" applyFont="1" applyFill="1" applyProtection="1">
      <protection locked="0"/>
    </xf>
    <xf numFmtId="0" fontId="5" fillId="0" borderId="0" xfId="10" applyFont="1" applyFill="1" applyAlignment="1">
      <alignment horizontal="center"/>
    </xf>
    <xf numFmtId="0" fontId="5" fillId="0" borderId="0" xfId="0" applyFont="1" applyFill="1" applyBorder="1"/>
    <xf numFmtId="49" fontId="5" fillId="0" borderId="0" xfId="0" applyNumberFormat="1" applyFont="1" applyFill="1" applyBorder="1"/>
    <xf numFmtId="0" fontId="5" fillId="0" borderId="0" xfId="0" applyNumberFormat="1" applyFont="1" applyFill="1" applyBorder="1"/>
  </cellXfs>
  <cellStyles count="25">
    <cellStyle name="Comma" xfId="1" builtinId="3"/>
    <cellStyle name="Comma 2" xfId="2"/>
    <cellStyle name="Comma 2 2" xfId="3"/>
    <cellStyle name="Comma 3" xfId="4"/>
    <cellStyle name="Comma 4" xfId="5"/>
    <cellStyle name="Comma0" xfId="6"/>
    <cellStyle name="Currency 2" xfId="7"/>
    <cellStyle name="Currency 3" xfId="8"/>
    <cellStyle name="Currency 3 2" xfId="9"/>
    <cellStyle name="Followed Hyperlink" xfId="24" builtinId="9" hidden="1"/>
    <cellStyle name="Hyperlink" xfId="23" builtinId="8" hidden="1"/>
    <cellStyle name="Normal" xfId="0" builtinId="0"/>
    <cellStyle name="Normal 2" xfId="10"/>
    <cellStyle name="Normal 2 2" xfId="11"/>
    <cellStyle name="Normal 3" xfId="12"/>
    <cellStyle name="Normal 4" xfId="13"/>
    <cellStyle name="Normal 4 2" xfId="14"/>
    <cellStyle name="Normal 5" xfId="15"/>
    <cellStyle name="Normal 6" xfId="16"/>
    <cellStyle name="Normal 7" xfId="17"/>
    <cellStyle name="Normal 8" xfId="18"/>
    <cellStyle name="Normal_Data_1" xfId="19"/>
    <cellStyle name="Percent 2" xfId="20"/>
    <cellStyle name="Percent 3" xfId="21"/>
    <cellStyle name="Percent 4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snas01/BUD03-04/Salary%20Data/October%2003%20UNION/Union%20'04%20October%20Fund%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ployee list Full-Tim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O210"/>
  <sheetViews>
    <sheetView tabSelected="1" topLeftCell="C1" workbookViewId="0">
      <pane ySplit="3" topLeftCell="A40" activePane="bottomLeft" state="frozen"/>
      <selection activeCell="B1" sqref="B1"/>
      <selection pane="bottomLeft" activeCell="E1" sqref="E1"/>
    </sheetView>
  </sheetViews>
  <sheetFormatPr baseColWidth="10" defaultColWidth="9.1640625" defaultRowHeight="14" outlineLevelCol="1" x14ac:dyDescent="0"/>
  <cols>
    <col min="1" max="1" width="24.1640625" style="2" hidden="1" customWidth="1"/>
    <col min="2" max="2" width="8.33203125" style="2" hidden="1" customWidth="1"/>
    <col min="3" max="3" width="8.33203125" style="2" customWidth="1"/>
    <col min="4" max="4" width="8" style="2" hidden="1" customWidth="1"/>
    <col min="5" max="5" width="29.5" style="2" customWidth="1"/>
    <col min="6" max="6" width="18.5" style="59" customWidth="1"/>
    <col min="7" max="7" width="19.6640625" style="4" hidden="1" customWidth="1"/>
    <col min="8" max="8" width="8.6640625" style="53" hidden="1" customWidth="1"/>
    <col min="9" max="9" width="13.1640625" style="4" hidden="1" customWidth="1"/>
    <col min="10" max="10" width="9.5" style="86" customWidth="1"/>
    <col min="11" max="11" width="22" style="4" customWidth="1"/>
    <col min="12" max="12" width="12.5" style="4" hidden="1" customWidth="1"/>
    <col min="13" max="13" width="13.6640625" style="4" hidden="1" customWidth="1" outlineLevel="1"/>
    <col min="14" max="14" width="6.6640625" style="4" hidden="1" customWidth="1" outlineLevel="1"/>
    <col min="15" max="15" width="9.1640625" style="4" collapsed="1"/>
    <col min="16" max="16384" width="9.1640625" style="4"/>
  </cols>
  <sheetData>
    <row r="1" spans="1:14" s="86" customFormat="1" ht="23">
      <c r="A1" s="95" t="s">
        <v>283</v>
      </c>
      <c r="B1" s="95"/>
      <c r="C1" s="95"/>
      <c r="D1" s="95"/>
      <c r="E1" s="96" t="s">
        <v>790</v>
      </c>
      <c r="F1" s="97"/>
      <c r="G1" s="98" t="s">
        <v>282</v>
      </c>
      <c r="H1" s="99"/>
    </row>
    <row r="2" spans="1:14" ht="42">
      <c r="B2" s="10" t="s">
        <v>1</v>
      </c>
      <c r="C2" s="10" t="s">
        <v>626</v>
      </c>
      <c r="D2" s="11" t="s">
        <v>777</v>
      </c>
      <c r="E2" s="12" t="s">
        <v>2</v>
      </c>
      <c r="F2" s="60" t="s">
        <v>640</v>
      </c>
      <c r="G2" s="5" t="s">
        <v>3</v>
      </c>
      <c r="H2" s="54" t="s">
        <v>576</v>
      </c>
      <c r="J2" s="87" t="s">
        <v>628</v>
      </c>
      <c r="K2" s="85" t="s">
        <v>627</v>
      </c>
      <c r="L2" s="85" t="s">
        <v>775</v>
      </c>
      <c r="M2" s="9" t="s">
        <v>3</v>
      </c>
      <c r="N2" s="4" t="s">
        <v>284</v>
      </c>
    </row>
    <row r="3" spans="1:14">
      <c r="A3" s="10" t="s">
        <v>0</v>
      </c>
      <c r="B3" s="13"/>
      <c r="C3" s="13"/>
      <c r="D3" s="13" t="s">
        <v>778</v>
      </c>
      <c r="E3" s="14" t="s">
        <v>779</v>
      </c>
      <c r="F3" s="61"/>
      <c r="L3" s="85" t="s">
        <v>774</v>
      </c>
    </row>
    <row r="4" spans="1:14">
      <c r="A4" s="13"/>
      <c r="B4" s="48" t="s">
        <v>4</v>
      </c>
      <c r="C4" s="48" t="s">
        <v>629</v>
      </c>
      <c r="D4" s="17">
        <v>292</v>
      </c>
      <c r="E4" s="15" t="s">
        <v>5</v>
      </c>
      <c r="F4" s="48" t="s">
        <v>646</v>
      </c>
      <c r="G4" s="6">
        <v>18</v>
      </c>
      <c r="H4" s="53">
        <f>VLOOKUP(B4,Data!$A$2:$C$173,3,FALSE)</f>
        <v>19</v>
      </c>
      <c r="J4" s="86">
        <v>3</v>
      </c>
      <c r="K4" s="4" t="s">
        <v>585</v>
      </c>
      <c r="L4" s="4" t="s">
        <v>630</v>
      </c>
      <c r="M4" s="4" t="e">
        <f>IF(#REF!="Y",DBS(G4,"DPs-budgeting:SBB - Detail","working plan",#REF!,#REF!,$B4,$M$2),"")</f>
        <v>#REF!</v>
      </c>
      <c r="N4" s="4" t="e">
        <f>IF(#REF!="Y",DBS(0.25,"DPs-budgeting:SBB - Detail","working plan",#REF!,#REF!,$B4,$N$2),"")</f>
        <v>#REF!</v>
      </c>
    </row>
    <row r="5" spans="1:14">
      <c r="A5" s="15" t="s">
        <v>268</v>
      </c>
      <c r="B5" s="16" t="s">
        <v>6</v>
      </c>
      <c r="C5" s="48" t="s">
        <v>629</v>
      </c>
      <c r="D5" s="17">
        <v>199</v>
      </c>
      <c r="E5" s="15" t="s">
        <v>7</v>
      </c>
      <c r="F5" s="48" t="s">
        <v>647</v>
      </c>
      <c r="G5" s="6">
        <v>27</v>
      </c>
      <c r="H5" s="53">
        <f>VLOOKUP(B5,Data!$A$2:$C$173,3,FALSE)</f>
        <v>30</v>
      </c>
      <c r="J5" s="86">
        <v>1</v>
      </c>
      <c r="K5" s="4" t="s">
        <v>586</v>
      </c>
      <c r="L5" s="4" t="s">
        <v>633</v>
      </c>
      <c r="M5" s="4" t="e">
        <f>IF(#REF!="Y",DBS(G5,"DPs-budgeting:SBB - Detail","working plan",#REF!,#REF!,$B5,$M$2),"")</f>
        <v>#REF!</v>
      </c>
      <c r="N5" s="4" t="e">
        <f>IF(#REF!="Y",DBS(0.25,"DPs-budgeting:SBB - Detail","working plan",#REF!,#REF!,$B5,$N$2),"")</f>
        <v>#REF!</v>
      </c>
    </row>
    <row r="6" spans="1:14">
      <c r="A6" s="15" t="s">
        <v>268</v>
      </c>
      <c r="B6" s="19" t="s">
        <v>8</v>
      </c>
      <c r="C6" s="48" t="s">
        <v>629</v>
      </c>
      <c r="D6" s="20">
        <v>203</v>
      </c>
      <c r="E6" s="15" t="s">
        <v>9</v>
      </c>
      <c r="F6" s="48" t="s">
        <v>648</v>
      </c>
      <c r="G6" s="6">
        <v>17</v>
      </c>
      <c r="H6" s="53">
        <f>VLOOKUP(B6,Data!$A$2:$C$173,3,FALSE)</f>
        <v>37</v>
      </c>
      <c r="J6" s="86">
        <v>2</v>
      </c>
      <c r="K6" s="4" t="s">
        <v>596</v>
      </c>
      <c r="L6" s="4" t="s">
        <v>632</v>
      </c>
      <c r="M6" s="4" t="e">
        <f>IF(#REF!="Y",DBS(G6,"DPs-budgeting:SBB - Detail","working plan",#REF!,#REF!,$B6,$M$2),"")</f>
        <v>#REF!</v>
      </c>
      <c r="N6" s="4" t="e">
        <f>IF(#REF!="Y",DBS(0.25,"DPs-budgeting:SBB - Detail","working plan",#REF!,#REF!,$B6,$N$2),"")</f>
        <v>#REF!</v>
      </c>
    </row>
    <row r="7" spans="1:14">
      <c r="A7" s="15" t="s">
        <v>268</v>
      </c>
      <c r="B7" s="19" t="s">
        <v>10</v>
      </c>
      <c r="C7" s="48" t="s">
        <v>629</v>
      </c>
      <c r="D7" s="20">
        <v>206</v>
      </c>
      <c r="E7" s="15" t="s">
        <v>11</v>
      </c>
      <c r="F7" s="48" t="s">
        <v>645</v>
      </c>
      <c r="G7" s="6">
        <v>5</v>
      </c>
      <c r="H7" s="53">
        <f>VLOOKUP(B7,Data!$A$2:$C$173,3,FALSE)</f>
        <v>8</v>
      </c>
      <c r="J7" s="86">
        <v>1</v>
      </c>
      <c r="K7" s="4" t="s">
        <v>788</v>
      </c>
      <c r="L7" s="4" t="s">
        <v>630</v>
      </c>
      <c r="M7" s="4" t="e">
        <f>IF(#REF!="Y",DBS(G7,"DPs-budgeting:SBB - Detail","working plan",#REF!,#REF!,$B7,$M$2),"")</f>
        <v>#REF!</v>
      </c>
      <c r="N7" s="4" t="e">
        <f>IF(#REF!="Y",DBS(0.25,"DPs-budgeting:SBB - Detail","working plan",#REF!,#REF!,$B7,$N$2),"")</f>
        <v>#REF!</v>
      </c>
    </row>
    <row r="8" spans="1:14">
      <c r="A8" s="15" t="s">
        <v>268</v>
      </c>
      <c r="B8" s="19" t="s">
        <v>12</v>
      </c>
      <c r="C8" s="48" t="s">
        <v>629</v>
      </c>
      <c r="D8" s="20">
        <v>207</v>
      </c>
      <c r="E8" s="15" t="s">
        <v>13</v>
      </c>
      <c r="F8" s="48" t="s">
        <v>649</v>
      </c>
      <c r="G8" s="6">
        <v>12</v>
      </c>
      <c r="H8" s="53">
        <f>VLOOKUP(B8,Data!$A$2:$C$173,3,FALSE)</f>
        <v>15</v>
      </c>
      <c r="J8" s="86">
        <v>1</v>
      </c>
      <c r="K8" s="4" t="s">
        <v>588</v>
      </c>
      <c r="L8" s="4" t="s">
        <v>630</v>
      </c>
      <c r="M8" s="4" t="e">
        <f>IF(#REF!="Y",DBS(G8,"DPs-budgeting:SBB - Detail","working plan",#REF!,#REF!,$B8,$M$2),"")</f>
        <v>#REF!</v>
      </c>
      <c r="N8" s="4" t="e">
        <f>IF(#REF!="Y",DBS(0.25,"DPs-budgeting:SBB - Detail","working plan",#REF!,#REF!,$B8,$N$2),"")</f>
        <v>#REF!</v>
      </c>
    </row>
    <row r="9" spans="1:14">
      <c r="A9" s="15" t="s">
        <v>268</v>
      </c>
      <c r="B9" s="19" t="s">
        <v>14</v>
      </c>
      <c r="C9" s="48" t="s">
        <v>629</v>
      </c>
      <c r="D9" s="20">
        <v>208</v>
      </c>
      <c r="E9" s="15" t="s">
        <v>15</v>
      </c>
      <c r="F9" s="48" t="s">
        <v>650</v>
      </c>
      <c r="G9" s="6">
        <v>6</v>
      </c>
      <c r="H9" s="53">
        <f>VLOOKUP(B9,Data!$A$2:$C$173,3,FALSE)</f>
        <v>5</v>
      </c>
      <c r="J9" s="86">
        <v>3</v>
      </c>
      <c r="K9" s="4" t="s">
        <v>736</v>
      </c>
      <c r="L9" s="4" t="s">
        <v>630</v>
      </c>
      <c r="M9" s="4" t="e">
        <f>IF(#REF!="Y",DBS(G9,"DPs-budgeting:SBB - Detail","working plan",#REF!,#REF!,$B9,$M$2),"")</f>
        <v>#REF!</v>
      </c>
      <c r="N9" s="4" t="e">
        <f>IF(#REF!="Y",DBS(0.25,"DPs-budgeting:SBB - Detail","working plan",#REF!,#REF!,$B9,$N$2),"")</f>
        <v>#REF!</v>
      </c>
    </row>
    <row r="10" spans="1:14">
      <c r="A10" s="15" t="s">
        <v>268</v>
      </c>
      <c r="B10" s="19" t="s">
        <v>16</v>
      </c>
      <c r="C10" s="48" t="s">
        <v>629</v>
      </c>
      <c r="D10" s="20">
        <v>209</v>
      </c>
      <c r="E10" s="15" t="s">
        <v>17</v>
      </c>
      <c r="F10" s="48" t="s">
        <v>651</v>
      </c>
      <c r="G10" s="6">
        <v>18</v>
      </c>
      <c r="H10" s="53">
        <f>VLOOKUP(B10,Data!$A$2:$C$173,3,FALSE)</f>
        <v>23</v>
      </c>
      <c r="J10" s="86">
        <v>2</v>
      </c>
      <c r="K10" s="4" t="s">
        <v>589</v>
      </c>
      <c r="L10" s="4" t="s">
        <v>632</v>
      </c>
      <c r="M10" s="4" t="e">
        <f>IF(#REF!="Y",DBS(G10,"DPs-budgeting:SBB - Detail","working plan",#REF!,#REF!,$B10,$M$2),"")</f>
        <v>#REF!</v>
      </c>
      <c r="N10" s="4" t="e">
        <f>IF(#REF!="Y",DBS(0.25,"DPs-budgeting:SBB - Detail","working plan",#REF!,#REF!,$B10,$N$2),"")</f>
        <v>#REF!</v>
      </c>
    </row>
    <row r="11" spans="1:14">
      <c r="A11" s="15" t="s">
        <v>268</v>
      </c>
      <c r="B11" s="19" t="s">
        <v>18</v>
      </c>
      <c r="C11" s="48" t="s">
        <v>629</v>
      </c>
      <c r="D11" s="20">
        <v>213</v>
      </c>
      <c r="E11" s="15" t="s">
        <v>19</v>
      </c>
      <c r="F11" s="48" t="s">
        <v>652</v>
      </c>
      <c r="G11" s="6">
        <v>17</v>
      </c>
      <c r="H11" s="53">
        <f>VLOOKUP(B11,Data!$A$2:$C$173,3,FALSE)</f>
        <v>31</v>
      </c>
      <c r="J11" s="86">
        <v>1</v>
      </c>
      <c r="K11" s="4" t="s">
        <v>581</v>
      </c>
      <c r="L11" s="4" t="s">
        <v>632</v>
      </c>
      <c r="M11" s="4" t="e">
        <f>IF(#REF!="Y",DBS(G11,"DPs-budgeting:SBB - Detail","working plan",#REF!,#REF!,$B11,$M$2),"")</f>
        <v>#REF!</v>
      </c>
      <c r="N11" s="4" t="e">
        <f>IF(#REF!="Y",DBS(0.25,"DPs-budgeting:SBB - Detail","working plan",#REF!,#REF!,$B11,$N$2),"")</f>
        <v>#REF!</v>
      </c>
    </row>
    <row r="12" spans="1:14">
      <c r="A12" s="15" t="s">
        <v>268</v>
      </c>
      <c r="B12" s="19" t="s">
        <v>20</v>
      </c>
      <c r="C12" s="49" t="s">
        <v>744</v>
      </c>
      <c r="D12" s="20">
        <v>214</v>
      </c>
      <c r="E12" s="15" t="s">
        <v>21</v>
      </c>
      <c r="F12" s="48" t="s">
        <v>653</v>
      </c>
      <c r="G12" s="6">
        <v>68</v>
      </c>
      <c r="H12" s="53">
        <f>VLOOKUP(B12,Data!$A$2:$C$173,3,FALSE)</f>
        <v>81</v>
      </c>
      <c r="J12" s="86">
        <v>1</v>
      </c>
      <c r="K12" s="4" t="s">
        <v>590</v>
      </c>
      <c r="L12" s="4" t="s">
        <v>632</v>
      </c>
      <c r="M12" s="4" t="e">
        <f>IF(#REF!="Y",DBS(G12,"DPs-budgeting:SBB - Detail","working plan",#REF!,#REF!,$B12,$M$2),"")</f>
        <v>#REF!</v>
      </c>
      <c r="N12" s="4" t="e">
        <f>IF(#REF!="Y",DBS(0.25,"DPs-budgeting:SBB - Detail","working plan",#REF!,#REF!,$B12,$N$2),"")</f>
        <v>#REF!</v>
      </c>
    </row>
    <row r="13" spans="1:14">
      <c r="A13" s="15" t="s">
        <v>268</v>
      </c>
      <c r="B13" s="19" t="s">
        <v>22</v>
      </c>
      <c r="C13" s="48" t="s">
        <v>629</v>
      </c>
      <c r="D13" s="20">
        <v>215</v>
      </c>
      <c r="E13" s="15" t="s">
        <v>23</v>
      </c>
      <c r="F13" s="48" t="s">
        <v>654</v>
      </c>
      <c r="G13" s="6">
        <v>17</v>
      </c>
      <c r="H13" s="53">
        <f>VLOOKUP(B13,Data!$A$2:$C$173,3,FALSE)</f>
        <v>20</v>
      </c>
      <c r="J13" s="86">
        <v>2</v>
      </c>
      <c r="K13" s="4" t="s">
        <v>591</v>
      </c>
      <c r="L13" s="4" t="s">
        <v>632</v>
      </c>
      <c r="M13" s="4" t="e">
        <f>IF(#REF!="Y",DBS(G13,"DPs-budgeting:SBB - Detail","working plan",#REF!,#REF!,$B13,$M$2),"")</f>
        <v>#REF!</v>
      </c>
      <c r="N13" s="4" t="e">
        <f>IF(#REF!="Y",DBS(0.25,"DPs-budgeting:SBB - Detail","working plan",#REF!,#REF!,$B13,$N$2),"")</f>
        <v>#REF!</v>
      </c>
    </row>
    <row r="14" spans="1:14">
      <c r="A14" s="15" t="s">
        <v>268</v>
      </c>
      <c r="B14" s="19" t="s">
        <v>24</v>
      </c>
      <c r="C14" s="48" t="s">
        <v>629</v>
      </c>
      <c r="D14" s="20">
        <v>217</v>
      </c>
      <c r="E14" s="15" t="s">
        <v>25</v>
      </c>
      <c r="F14" s="48" t="s">
        <v>655</v>
      </c>
      <c r="G14" s="6">
        <v>80</v>
      </c>
      <c r="H14" s="53">
        <f>VLOOKUP(B14,Data!$A$2:$C$173,3,FALSE)</f>
        <v>116</v>
      </c>
      <c r="J14" s="86">
        <v>2</v>
      </c>
      <c r="K14" s="4" t="s">
        <v>587</v>
      </c>
      <c r="L14" s="4" t="s">
        <v>632</v>
      </c>
      <c r="M14" s="4" t="e">
        <f>IF(#REF!="Y",DBS(G14,"DPs-budgeting:SBB - Detail","working plan",#REF!,#REF!,$B14,$M$2),"")</f>
        <v>#REF!</v>
      </c>
      <c r="N14" s="4" t="e">
        <f>IF(#REF!="Y",DBS(0.25,"DPs-budgeting:SBB - Detail","working plan",#REF!,#REF!,$B14,$N$2),"")</f>
        <v>#REF!</v>
      </c>
    </row>
    <row r="15" spans="1:14">
      <c r="A15" s="15" t="s">
        <v>268</v>
      </c>
      <c r="B15" s="19" t="s">
        <v>26</v>
      </c>
      <c r="C15" s="48" t="s">
        <v>629</v>
      </c>
      <c r="D15" s="20">
        <v>287</v>
      </c>
      <c r="E15" s="15" t="s">
        <v>27</v>
      </c>
      <c r="F15" s="48" t="s">
        <v>656</v>
      </c>
      <c r="G15" s="6">
        <v>29</v>
      </c>
      <c r="H15" s="53">
        <f>VLOOKUP(B15,Data!$A$2:$C$173,3,FALSE)</f>
        <v>21</v>
      </c>
      <c r="J15" s="86">
        <v>1</v>
      </c>
      <c r="K15" s="4" t="s">
        <v>634</v>
      </c>
      <c r="L15" s="4" t="s">
        <v>630</v>
      </c>
      <c r="M15" s="4" t="e">
        <f>IF(#REF!="Y",DBS(G15,"DPs-budgeting:SBB - Detail","working plan",#REF!,#REF!,$B15,$M$2),"")</f>
        <v>#REF!</v>
      </c>
      <c r="N15" s="4" t="e">
        <f>IF(#REF!="Y",DBS(0.25,"DPs-budgeting:SBB - Detail","working plan",#REF!,#REF!,$B15,$N$2),"")</f>
        <v>#REF!</v>
      </c>
    </row>
    <row r="16" spans="1:14">
      <c r="A16" s="15" t="s">
        <v>268</v>
      </c>
      <c r="B16" s="21" t="s">
        <v>345</v>
      </c>
      <c r="C16" s="21"/>
      <c r="D16" s="37">
        <v>178</v>
      </c>
      <c r="E16" s="36" t="s">
        <v>346</v>
      </c>
      <c r="F16" s="62"/>
      <c r="G16" s="6"/>
      <c r="H16" s="53" t="e">
        <f>VLOOKUP(B16,Data!$A$2:$C$173,3,FALSE)</f>
        <v>#N/A</v>
      </c>
      <c r="K16" s="4" t="s">
        <v>592</v>
      </c>
      <c r="M16" s="4" t="e">
        <f>IF(#REF!="Y",DBS(G16,"DPs-budgeting:SBB - Detail","working plan",#REF!,#REF!,$B16,$M$2),"")</f>
        <v>#REF!</v>
      </c>
      <c r="N16" s="4" t="e">
        <f>IF(#REF!="Y",DBS(0.25,"DPs-budgeting:SBB - Detail","working plan",#REF!,#REF!,$B16,$N$2),"")</f>
        <v>#REF!</v>
      </c>
    </row>
    <row r="17" spans="1:41">
      <c r="A17" s="15" t="s">
        <v>268</v>
      </c>
      <c r="B17" s="21" t="s">
        <v>347</v>
      </c>
      <c r="C17" s="21"/>
      <c r="D17" s="37">
        <v>179</v>
      </c>
      <c r="E17" s="36" t="s">
        <v>348</v>
      </c>
      <c r="F17" s="62"/>
      <c r="G17" s="6"/>
      <c r="H17" s="53" t="e">
        <f>VLOOKUP(B17,Data!$A$2:$C$173,3,FALSE)</f>
        <v>#N/A</v>
      </c>
      <c r="K17" s="4" t="s">
        <v>592</v>
      </c>
      <c r="M17" s="4" t="e">
        <f>IF(#REF!="Y",DBS(G17,"DPs-budgeting:SBB - Detail","working plan",#REF!,#REF!,$B17,$M$2),"")</f>
        <v>#REF!</v>
      </c>
      <c r="N17" s="4" t="e">
        <f>IF(#REF!="Y",DBS(0.25,"DPs-budgeting:SBB - Detail","working plan",#REF!,#REF!,$B17,$N$2),"")</f>
        <v>#REF!</v>
      </c>
    </row>
    <row r="18" spans="1:41">
      <c r="A18" s="15" t="s">
        <v>268</v>
      </c>
      <c r="B18" s="19" t="s">
        <v>28</v>
      </c>
      <c r="C18" s="48" t="s">
        <v>629</v>
      </c>
      <c r="D18" s="82" t="s">
        <v>28</v>
      </c>
      <c r="E18" s="15" t="s">
        <v>29</v>
      </c>
      <c r="F18" s="48" t="s">
        <v>657</v>
      </c>
      <c r="G18" s="6">
        <v>8</v>
      </c>
      <c r="H18" s="53">
        <f>VLOOKUP(B18,Data!$A$2:$C$173,3,FALSE)</f>
        <v>13</v>
      </c>
      <c r="J18" s="86">
        <v>2</v>
      </c>
      <c r="K18" s="4" t="s">
        <v>593</v>
      </c>
      <c r="L18" s="4" t="s">
        <v>632</v>
      </c>
      <c r="M18" s="4" t="e">
        <f>IF(#REF!="Y",DBS(G18,"DPs-budgeting:SBB - Detail","working plan",#REF!,#REF!,$B18,$M$2),"")</f>
        <v>#REF!</v>
      </c>
      <c r="N18" s="4" t="e">
        <f>IF(#REF!="Y",DBS(0.25,"DPs-budgeting:SBB - Detail","working plan",#REF!,#REF!,$B18,$N$2),"")</f>
        <v>#REF!</v>
      </c>
    </row>
    <row r="19" spans="1:41">
      <c r="A19" s="15" t="s">
        <v>268</v>
      </c>
      <c r="B19" s="19" t="s">
        <v>30</v>
      </c>
      <c r="C19" s="48" t="s">
        <v>629</v>
      </c>
      <c r="D19" s="20">
        <v>219</v>
      </c>
      <c r="E19" s="15" t="s">
        <v>31</v>
      </c>
      <c r="F19" s="48" t="s">
        <v>658</v>
      </c>
      <c r="G19" s="6">
        <v>17</v>
      </c>
      <c r="H19" s="53">
        <f>VLOOKUP(B19,Data!$A$2:$C$173,3,FALSE)</f>
        <v>10</v>
      </c>
      <c r="J19" s="86">
        <v>2</v>
      </c>
      <c r="K19" s="4" t="s">
        <v>594</v>
      </c>
      <c r="L19" s="4" t="s">
        <v>632</v>
      </c>
      <c r="M19" s="4" t="e">
        <f>IF(#REF!="Y",DBS(G19,"DPs-budgeting:SBB - Detail","working plan",#REF!,#REF!,$B19,$M$2),"")</f>
        <v>#REF!</v>
      </c>
      <c r="N19" s="4" t="e">
        <f>IF(#REF!="Y",DBS(0.25,"DPs-budgeting:SBB - Detail","working plan",#REF!,#REF!,$B19,$N$2),"")</f>
        <v>#REF!</v>
      </c>
    </row>
    <row r="20" spans="1:41">
      <c r="A20" s="15" t="s">
        <v>268</v>
      </c>
      <c r="B20" s="19" t="s">
        <v>32</v>
      </c>
      <c r="C20" s="48" t="s">
        <v>629</v>
      </c>
      <c r="D20" s="20">
        <v>220</v>
      </c>
      <c r="E20" s="15" t="s">
        <v>33</v>
      </c>
      <c r="F20" s="48" t="s">
        <v>659</v>
      </c>
      <c r="G20" s="6">
        <v>12</v>
      </c>
      <c r="H20" s="53">
        <f>VLOOKUP(B20,Data!$A$2:$C$173,3,FALSE)</f>
        <v>10</v>
      </c>
      <c r="J20" s="86">
        <v>2</v>
      </c>
      <c r="K20" s="4" t="s">
        <v>594</v>
      </c>
      <c r="L20" s="4" t="s">
        <v>632</v>
      </c>
      <c r="M20" s="4" t="e">
        <f>IF(#REF!="Y",DBS(G20,"DPs-budgeting:SBB - Detail","working plan",#REF!,#REF!,$B20,$M$2),"")</f>
        <v>#REF!</v>
      </c>
      <c r="N20" s="4" t="e">
        <f>IF(#REF!="Y",DBS(0.25,"DPs-budgeting:SBB - Detail","working plan",#REF!,#REF!,$B20,$N$2),"")</f>
        <v>#REF!</v>
      </c>
    </row>
    <row r="21" spans="1:41">
      <c r="A21" s="15" t="s">
        <v>268</v>
      </c>
      <c r="B21" s="19" t="s">
        <v>34</v>
      </c>
      <c r="C21" s="48" t="s">
        <v>629</v>
      </c>
      <c r="D21" s="20">
        <v>221</v>
      </c>
      <c r="E21" s="15" t="s">
        <v>35</v>
      </c>
      <c r="F21" s="48" t="s">
        <v>660</v>
      </c>
      <c r="G21" s="6">
        <v>16</v>
      </c>
      <c r="H21" s="53">
        <f>VLOOKUP(B21,Data!$A$2:$C$173,3,FALSE)</f>
        <v>11</v>
      </c>
      <c r="J21" s="86">
        <v>2</v>
      </c>
      <c r="K21" s="4" t="s">
        <v>595</v>
      </c>
      <c r="L21" s="4" t="s">
        <v>632</v>
      </c>
      <c r="M21" s="4" t="e">
        <f>IF(#REF!="Y",DBS(G21,"DPs-budgeting:SBB - Detail","working plan",#REF!,#REF!,$B21,$M$2),"")</f>
        <v>#REF!</v>
      </c>
      <c r="N21" s="4" t="e">
        <f>IF(#REF!="Y",DBS(0.25,"DPs-budgeting:SBB - Detail","working plan",#REF!,#REF!,$B21,$N$2),"")</f>
        <v>#REF!</v>
      </c>
    </row>
    <row r="22" spans="1:41">
      <c r="A22" s="15" t="s">
        <v>268</v>
      </c>
      <c r="B22" s="19" t="s">
        <v>36</v>
      </c>
      <c r="C22" s="48" t="s">
        <v>741</v>
      </c>
      <c r="D22" s="20">
        <v>222</v>
      </c>
      <c r="E22" s="15" t="s">
        <v>37</v>
      </c>
      <c r="F22" s="48" t="s">
        <v>661</v>
      </c>
      <c r="G22" s="6">
        <v>11</v>
      </c>
      <c r="H22" s="53">
        <f>VLOOKUP(B22,Data!$A$2:$C$173,3,FALSE)</f>
        <v>14</v>
      </c>
      <c r="J22" s="86">
        <v>2</v>
      </c>
      <c r="K22" s="4" t="s">
        <v>635</v>
      </c>
      <c r="L22" s="4" t="s">
        <v>632</v>
      </c>
      <c r="M22" s="4" t="e">
        <f>IF(#REF!="Y",DBS(G22,"DPs-budgeting:SBB - Detail","working plan",#REF!,#REF!,$B22,$M$2),"")</f>
        <v>#REF!</v>
      </c>
      <c r="N22" s="4" t="e">
        <f>IF(#REF!="Y",DBS(0.25,"DPs-budgeting:SBB - Detail","working plan",#REF!,#REF!,$B22,$N$2),"")</f>
        <v>#REF!</v>
      </c>
    </row>
    <row r="23" spans="1:41">
      <c r="A23" s="15" t="s">
        <v>268</v>
      </c>
      <c r="B23" s="21" t="s">
        <v>344</v>
      </c>
      <c r="C23" s="49" t="s">
        <v>743</v>
      </c>
      <c r="D23" s="17">
        <v>172</v>
      </c>
      <c r="E23" s="1" t="s">
        <v>662</v>
      </c>
      <c r="F23" s="62" t="s">
        <v>663</v>
      </c>
      <c r="G23" s="6">
        <v>20</v>
      </c>
      <c r="H23" s="53">
        <f>VLOOKUP(B23,Data!$A$2:$C$173,3,FALSE)</f>
        <v>7</v>
      </c>
      <c r="J23" s="86">
        <v>2</v>
      </c>
      <c r="K23" s="4" t="s">
        <v>789</v>
      </c>
      <c r="L23" s="4" t="s">
        <v>632</v>
      </c>
      <c r="M23" s="4" t="e">
        <f>IF(#REF!="Y",DBS(G23,"DPs-budgeting:SBB - Detail","working plan",#REF!,#REF!,$B23,$M$2),"")</f>
        <v>#REF!</v>
      </c>
      <c r="N23" s="4" t="e">
        <f>IF(#REF!="Y",DBS(0.25,"DPs-budgeting:SBB - Detail","working plan",#REF!,#REF!,$B23,$N$2),"")</f>
        <v>#REF!</v>
      </c>
    </row>
    <row r="24" spans="1:41">
      <c r="A24" s="15" t="s">
        <v>268</v>
      </c>
      <c r="B24" s="19" t="s">
        <v>38</v>
      </c>
      <c r="C24" s="48" t="s">
        <v>629</v>
      </c>
      <c r="D24" s="20">
        <v>223</v>
      </c>
      <c r="E24" s="15" t="s">
        <v>39</v>
      </c>
      <c r="F24" s="48" t="s">
        <v>664</v>
      </c>
      <c r="G24" s="6">
        <v>107</v>
      </c>
      <c r="H24" s="53">
        <f>VLOOKUP(B24,Data!$A$2:$C$173,3,FALSE)</f>
        <v>86</v>
      </c>
      <c r="J24" s="86">
        <v>3</v>
      </c>
      <c r="K24" s="4" t="s">
        <v>597</v>
      </c>
      <c r="L24" s="4" t="s">
        <v>630</v>
      </c>
      <c r="M24" s="4" t="e">
        <f>IF(#REF!="Y",DBS(G24,"DPs-budgeting:SBB - Detail","working plan",#REF!,#REF!,$B24,$M$2),"")</f>
        <v>#REF!</v>
      </c>
      <c r="N24" s="4" t="e">
        <f>IF(#REF!="Y",DBS(0.25,"DPs-budgeting:SBB - Detail","working plan",#REF!,#REF!,$B24,$N$2),"")</f>
        <v>#REF!</v>
      </c>
    </row>
    <row r="25" spans="1:41">
      <c r="A25" s="15" t="s">
        <v>268</v>
      </c>
      <c r="B25" s="19" t="s">
        <v>40</v>
      </c>
      <c r="C25" s="48" t="s">
        <v>629</v>
      </c>
      <c r="D25" s="20">
        <v>224</v>
      </c>
      <c r="E25" s="15" t="s">
        <v>41</v>
      </c>
      <c r="F25" s="48" t="s">
        <v>665</v>
      </c>
      <c r="G25" s="6">
        <v>13</v>
      </c>
      <c r="H25" s="53">
        <f>VLOOKUP(B25,Data!$A$2:$C$173,3,FALSE)</f>
        <v>18</v>
      </c>
      <c r="J25" s="86">
        <v>2</v>
      </c>
      <c r="K25" s="4" t="s">
        <v>598</v>
      </c>
      <c r="L25" s="4" t="s">
        <v>632</v>
      </c>
      <c r="M25" s="4" t="e">
        <f>IF(#REF!="Y",DBS(G25,"DPs-budgeting:SBB - Detail","working plan",#REF!,#REF!,$B25,$M$2),"")</f>
        <v>#REF!</v>
      </c>
      <c r="N25" s="4" t="e">
        <f>IF(#REF!="Y",DBS(0.25,"DPs-budgeting:SBB - Detail","working plan",#REF!,#REF!,$B25,$N$2),"")</f>
        <v>#REF!</v>
      </c>
    </row>
    <row r="26" spans="1:41">
      <c r="A26" s="15" t="s">
        <v>268</v>
      </c>
      <c r="B26" s="75" t="s">
        <v>349</v>
      </c>
      <c r="C26" s="77" t="s">
        <v>765</v>
      </c>
      <c r="D26" s="76">
        <v>166</v>
      </c>
      <c r="E26" s="74" t="s">
        <v>350</v>
      </c>
      <c r="F26" s="77" t="s">
        <v>666</v>
      </c>
      <c r="G26" s="78">
        <v>13</v>
      </c>
      <c r="H26" s="73" t="e">
        <f>VLOOKUP(B26,Data!$A$2:$C$173,3,FALSE)</f>
        <v>#N/A</v>
      </c>
      <c r="I26" s="73"/>
      <c r="J26" s="88">
        <v>1</v>
      </c>
      <c r="K26" s="73" t="s">
        <v>637</v>
      </c>
      <c r="L26" s="73" t="s">
        <v>630</v>
      </c>
      <c r="M26" s="73" t="e">
        <f>IF(#REF!="Y",DBS(G26,"DPs-budgeting:SBB - Detail","working plan",#REF!,#REF!,$B26,$M$2),"")</f>
        <v>#REF!</v>
      </c>
      <c r="N26" s="73" t="e">
        <f>IF(#REF!="Y",DBS(0.25,"DPs-budgeting:SBB - Detail","working plan",#REF!,#REF!,$B26,$N$2),"")</f>
        <v>#REF!</v>
      </c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</row>
    <row r="27" spans="1:41" s="73" customFormat="1">
      <c r="A27" s="74" t="s">
        <v>268</v>
      </c>
      <c r="B27" s="19" t="s">
        <v>42</v>
      </c>
      <c r="C27" s="49" t="s">
        <v>745</v>
      </c>
      <c r="D27" s="20">
        <v>226</v>
      </c>
      <c r="E27" s="15" t="s">
        <v>43</v>
      </c>
      <c r="F27" s="48" t="s">
        <v>667</v>
      </c>
      <c r="G27" s="6">
        <v>63</v>
      </c>
      <c r="H27" s="53">
        <f>VLOOKUP(B27,Data!$A$2:$C$173,3,FALSE)</f>
        <v>38</v>
      </c>
      <c r="I27" s="4"/>
      <c r="J27" s="86">
        <v>2</v>
      </c>
      <c r="K27" s="4" t="s">
        <v>636</v>
      </c>
      <c r="L27" s="4" t="s">
        <v>632</v>
      </c>
      <c r="M27" s="4" t="e">
        <f>IF(#REF!="Y",DBS(G27,"DPs-budgeting:SBB - Detail","working plan",#REF!,#REF!,$B27,$M$2),"")</f>
        <v>#REF!</v>
      </c>
      <c r="N27" s="4" t="e">
        <f>IF(#REF!="Y",DBS(0.25,"DPs-budgeting:SBB - Detail","working plan",#REF!,#REF!,$B27,$N$2),"")</f>
        <v>#REF!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>
      <c r="A28" s="15" t="s">
        <v>268</v>
      </c>
      <c r="B28" s="19" t="s">
        <v>44</v>
      </c>
      <c r="C28" s="49" t="s">
        <v>629</v>
      </c>
      <c r="D28" s="20">
        <v>227</v>
      </c>
      <c r="E28" s="15" t="s">
        <v>45</v>
      </c>
      <c r="F28" s="48" t="s">
        <v>668</v>
      </c>
      <c r="G28" s="6">
        <v>16</v>
      </c>
      <c r="H28" s="53">
        <f>VLOOKUP(B28,Data!$A$2:$C$173,3,FALSE)</f>
        <v>11</v>
      </c>
      <c r="J28" s="86">
        <v>2</v>
      </c>
      <c r="K28" s="4" t="s">
        <v>591</v>
      </c>
      <c r="L28" s="4" t="s">
        <v>632</v>
      </c>
      <c r="M28" s="4" t="e">
        <f>IF(#REF!="Y",DBS(G28,"DPs-budgeting:SBB - Detail","working plan",#REF!,#REF!,$B28,$M$2),"")</f>
        <v>#REF!</v>
      </c>
      <c r="N28" s="4" t="e">
        <f>IF(#REF!="Y",DBS(0.25,"DPs-budgeting:SBB - Detail","working plan",#REF!,#REF!,$B28,$N$2),"")</f>
        <v>#REF!</v>
      </c>
    </row>
    <row r="29" spans="1:41">
      <c r="A29" s="15" t="s">
        <v>268</v>
      </c>
      <c r="B29" s="19" t="s">
        <v>46</v>
      </c>
      <c r="C29" s="49" t="s">
        <v>629</v>
      </c>
      <c r="D29" s="20">
        <v>228</v>
      </c>
      <c r="E29" s="15" t="s">
        <v>47</v>
      </c>
      <c r="F29" s="48" t="s">
        <v>669</v>
      </c>
      <c r="G29" s="6">
        <v>16</v>
      </c>
      <c r="H29" s="53">
        <f>VLOOKUP(B29,Data!$A$2:$C$173,3,FALSE)</f>
        <v>19</v>
      </c>
      <c r="J29" s="86">
        <v>2</v>
      </c>
      <c r="K29" s="4" t="s">
        <v>595</v>
      </c>
      <c r="L29" s="4" t="s">
        <v>632</v>
      </c>
      <c r="M29" s="4" t="e">
        <f>IF(#REF!="Y",DBS(G29,"DPs-budgeting:SBB - Detail","working plan",#REF!,#REF!,$B29,$M$2),"")</f>
        <v>#REF!</v>
      </c>
      <c r="N29" s="4" t="e">
        <f>IF(#REF!="Y",DBS(0.25,"DPs-budgeting:SBB - Detail","working plan",#REF!,#REF!,$B29,$N$2),"")</f>
        <v>#REF!</v>
      </c>
    </row>
    <row r="30" spans="1:41">
      <c r="A30" s="15" t="s">
        <v>268</v>
      </c>
      <c r="B30" s="19" t="s">
        <v>48</v>
      </c>
      <c r="C30" s="49" t="s">
        <v>629</v>
      </c>
      <c r="D30" s="20">
        <v>230</v>
      </c>
      <c r="E30" s="15" t="s">
        <v>49</v>
      </c>
      <c r="F30" s="48" t="s">
        <v>670</v>
      </c>
      <c r="G30" s="6">
        <v>115</v>
      </c>
      <c r="H30" s="53">
        <f>VLOOKUP(B30,Data!$A$2:$C$173,3,FALSE)</f>
        <v>137</v>
      </c>
      <c r="J30" s="86">
        <v>2</v>
      </c>
      <c r="K30" s="4" t="s">
        <v>591</v>
      </c>
      <c r="L30" s="4" t="s">
        <v>632</v>
      </c>
      <c r="M30" s="4" t="e">
        <f>IF(#REF!="Y",DBS(G30,"DPs-budgeting:SBB - Detail","working plan",#REF!,#REF!,$B30,$M$2),"")</f>
        <v>#REF!</v>
      </c>
      <c r="N30" s="4" t="e">
        <f>IF(#REF!="Y",DBS(0.25,"DPs-budgeting:SBB - Detail","working plan",#REF!,#REF!,$B30,$N$2),"")</f>
        <v>#REF!</v>
      </c>
    </row>
    <row r="31" spans="1:41">
      <c r="A31" s="15" t="s">
        <v>268</v>
      </c>
      <c r="B31" s="19" t="s">
        <v>50</v>
      </c>
      <c r="C31" s="49" t="s">
        <v>629</v>
      </c>
      <c r="D31" s="20">
        <v>231</v>
      </c>
      <c r="E31" s="15" t="s">
        <v>51</v>
      </c>
      <c r="F31" s="48" t="s">
        <v>671</v>
      </c>
      <c r="G31" s="6">
        <v>25</v>
      </c>
      <c r="H31" s="53">
        <f>VLOOKUP(B31,Data!$A$2:$C$173,3,FALSE)</f>
        <v>29</v>
      </c>
      <c r="J31" s="86">
        <v>1</v>
      </c>
      <c r="K31" s="4" t="s">
        <v>599</v>
      </c>
      <c r="L31" s="4" t="s">
        <v>632</v>
      </c>
      <c r="M31" s="4" t="e">
        <f>IF(#REF!="Y",DBS(G31,"DPs-budgeting:SBB - Detail","working plan",#REF!,#REF!,$B31,$M$2),"")</f>
        <v>#REF!</v>
      </c>
      <c r="N31" s="4" t="e">
        <f>IF(#REF!="Y",DBS(0.25,"DPs-budgeting:SBB - Detail","working plan",#REF!,#REF!,$B31,$N$2),"")</f>
        <v>#REF!</v>
      </c>
    </row>
    <row r="32" spans="1:41">
      <c r="A32" s="15" t="s">
        <v>268</v>
      </c>
      <c r="B32" s="19" t="s">
        <v>52</v>
      </c>
      <c r="C32" s="49" t="s">
        <v>629</v>
      </c>
      <c r="D32" s="20">
        <v>238</v>
      </c>
      <c r="E32" s="15" t="s">
        <v>53</v>
      </c>
      <c r="F32" s="48" t="s">
        <v>672</v>
      </c>
      <c r="G32" s="6">
        <v>10</v>
      </c>
      <c r="H32" s="53">
        <f>VLOOKUP(B32,Data!$A$2:$C$173,3,FALSE)</f>
        <v>8</v>
      </c>
      <c r="J32" s="86">
        <v>2</v>
      </c>
      <c r="K32" s="4" t="s">
        <v>598</v>
      </c>
      <c r="L32" s="4" t="s">
        <v>632</v>
      </c>
      <c r="M32" s="4" t="e">
        <f>IF(#REF!="Y",DBS(G32,"DPs-budgeting:SBB - Detail","working plan",#REF!,#REF!,$B32,$M$2),"")</f>
        <v>#REF!</v>
      </c>
      <c r="N32" s="4" t="e">
        <f>IF(#REF!="Y",DBS(0.25,"DPs-budgeting:SBB - Detail","working plan",#REF!,#REF!,$B32,$N$2),"")</f>
        <v>#REF!</v>
      </c>
    </row>
    <row r="33" spans="1:14">
      <c r="A33" s="15" t="s">
        <v>268</v>
      </c>
      <c r="B33" s="19" t="s">
        <v>54</v>
      </c>
      <c r="C33" s="49" t="s">
        <v>629</v>
      </c>
      <c r="D33" s="20">
        <v>240</v>
      </c>
      <c r="E33" s="15" t="s">
        <v>55</v>
      </c>
      <c r="F33" s="48" t="s">
        <v>673</v>
      </c>
      <c r="G33" s="6">
        <v>6</v>
      </c>
      <c r="H33" s="53">
        <f>VLOOKUP(B33,Data!$A$2:$C$173,3,FALSE)</f>
        <v>9</v>
      </c>
      <c r="J33" s="86">
        <v>2</v>
      </c>
      <c r="K33" s="4" t="s">
        <v>600</v>
      </c>
      <c r="L33" s="4" t="s">
        <v>632</v>
      </c>
      <c r="M33" s="4" t="e">
        <f>IF(#REF!="Y",DBS(G33,"DPs-budgeting:SBB - Detail","working plan",#REF!,#REF!,$B33,$M$2),"")</f>
        <v>#REF!</v>
      </c>
      <c r="N33" s="4" t="e">
        <f>IF(#REF!="Y",DBS(0.25,"DPs-budgeting:SBB - Detail","working plan",#REF!,#REF!,$B33,$N$2),"")</f>
        <v>#REF!</v>
      </c>
    </row>
    <row r="34" spans="1:14">
      <c r="A34" s="15" t="s">
        <v>268</v>
      </c>
      <c r="B34" s="19" t="s">
        <v>56</v>
      </c>
      <c r="C34" s="49" t="s">
        <v>629</v>
      </c>
      <c r="D34" s="20">
        <v>293</v>
      </c>
      <c r="E34" s="15" t="s">
        <v>57</v>
      </c>
      <c r="F34" s="48" t="s">
        <v>674</v>
      </c>
      <c r="G34" s="6">
        <v>13</v>
      </c>
      <c r="H34" s="53">
        <f>VLOOKUP(B34,Data!$A$2:$C$173,3,FALSE)</f>
        <v>10</v>
      </c>
      <c r="J34" s="86">
        <v>1</v>
      </c>
      <c r="K34" s="4" t="s">
        <v>637</v>
      </c>
      <c r="L34" s="4" t="s">
        <v>630</v>
      </c>
      <c r="M34" s="4" t="e">
        <f>IF(#REF!="Y",DBS(G34,"DPs-budgeting:SBB - Detail","working plan",#REF!,#REF!,$B34,$M$2),"")</f>
        <v>#REF!</v>
      </c>
      <c r="N34" s="4" t="e">
        <f>IF(#REF!="Y",DBS(0.25,"DPs-budgeting:SBB - Detail","working plan",#REF!,#REF!,$B34,$N$2),"")</f>
        <v>#REF!</v>
      </c>
    </row>
    <row r="35" spans="1:14">
      <c r="A35" s="15" t="s">
        <v>268</v>
      </c>
      <c r="B35" s="19" t="s">
        <v>58</v>
      </c>
      <c r="C35" s="49" t="s">
        <v>741</v>
      </c>
      <c r="D35" s="20">
        <v>241</v>
      </c>
      <c r="E35" s="15" t="s">
        <v>59</v>
      </c>
      <c r="F35" s="48" t="s">
        <v>675</v>
      </c>
      <c r="G35" s="6">
        <v>3</v>
      </c>
      <c r="H35" s="53">
        <f>VLOOKUP(B35,Data!$A$2:$C$173,3,FALSE)</f>
        <v>15</v>
      </c>
      <c r="J35" s="86">
        <v>1</v>
      </c>
      <c r="K35" s="4" t="s">
        <v>601</v>
      </c>
      <c r="L35" s="4" t="s">
        <v>630</v>
      </c>
      <c r="M35" s="4" t="e">
        <f>IF(#REF!="Y",DBS(G35,"DPs-budgeting:SBB - Detail","working plan",#REF!,#REF!,$B35,$M$2),"")</f>
        <v>#REF!</v>
      </c>
      <c r="N35" s="4" t="e">
        <f>IF(#REF!="Y",DBS(0.25,"DPs-budgeting:SBB - Detail","working plan",#REF!,#REF!,$B35,$N$2),"")</f>
        <v>#REF!</v>
      </c>
    </row>
    <row r="36" spans="1:14">
      <c r="A36" s="15" t="s">
        <v>268</v>
      </c>
      <c r="B36" s="21" t="s">
        <v>285</v>
      </c>
      <c r="C36" s="49" t="s">
        <v>746</v>
      </c>
      <c r="D36" s="20">
        <v>177</v>
      </c>
      <c r="E36" s="15" t="s">
        <v>286</v>
      </c>
      <c r="F36" s="48" t="s">
        <v>676</v>
      </c>
      <c r="G36" s="6">
        <v>25</v>
      </c>
      <c r="H36" s="53">
        <f>VLOOKUP(B36,Data!$A$2:$C$173,3,FALSE)</f>
        <v>6</v>
      </c>
      <c r="J36" s="86">
        <v>2</v>
      </c>
      <c r="K36" s="4" t="s">
        <v>635</v>
      </c>
      <c r="L36" s="4" t="s">
        <v>632</v>
      </c>
      <c r="M36" s="4" t="e">
        <f>IF(#REF!="Y",DBS(G36,"DPs-budgeting:SBB - Detail","working plan",#REF!,#REF!,$B36,$M$2),"")</f>
        <v>#REF!</v>
      </c>
      <c r="N36" s="4" t="e">
        <f>IF(#REF!="Y",DBS(0.25,"DPs-budgeting:SBB - Detail","working plan",#REF!,#REF!,$B36,$N$2),"")</f>
        <v>#REF!</v>
      </c>
    </row>
    <row r="37" spans="1:14">
      <c r="A37" s="15" t="s">
        <v>268</v>
      </c>
      <c r="B37" s="19" t="s">
        <v>60</v>
      </c>
      <c r="C37" s="49" t="s">
        <v>629</v>
      </c>
      <c r="D37" s="20">
        <v>243</v>
      </c>
      <c r="E37" s="15" t="s">
        <v>61</v>
      </c>
      <c r="F37" s="48" t="s">
        <v>677</v>
      </c>
      <c r="G37" s="6">
        <v>20</v>
      </c>
      <c r="H37" s="53">
        <f>VLOOKUP(B37,Data!$A$2:$C$173,3,FALSE)</f>
        <v>22</v>
      </c>
      <c r="J37" s="86">
        <v>2</v>
      </c>
      <c r="K37" s="4" t="s">
        <v>591</v>
      </c>
      <c r="L37" s="4" t="s">
        <v>632</v>
      </c>
      <c r="M37" s="4" t="e">
        <f>IF(#REF!="Y",DBS(G37,"DPs-budgeting:SBB - Detail","working plan",#REF!,#REF!,$B37,$M$2),"")</f>
        <v>#REF!</v>
      </c>
      <c r="N37" s="4" t="e">
        <f>IF(#REF!="Y",DBS(0.25,"DPs-budgeting:SBB - Detail","working plan",#REF!,#REF!,$B37,$N$2),"")</f>
        <v>#REF!</v>
      </c>
    </row>
    <row r="38" spans="1:14">
      <c r="A38" s="15" t="s">
        <v>268</v>
      </c>
      <c r="B38" s="19" t="s">
        <v>62</v>
      </c>
      <c r="C38" s="49" t="s">
        <v>629</v>
      </c>
      <c r="D38" s="20">
        <v>244</v>
      </c>
      <c r="E38" s="15" t="s">
        <v>63</v>
      </c>
      <c r="F38" s="48" t="s">
        <v>678</v>
      </c>
      <c r="G38" s="6">
        <v>20</v>
      </c>
      <c r="H38" s="53">
        <f>VLOOKUP(B38,Data!$A$2:$C$173,3,FALSE)</f>
        <v>37</v>
      </c>
      <c r="J38" s="86">
        <v>1</v>
      </c>
      <c r="K38" s="4" t="s">
        <v>580</v>
      </c>
      <c r="L38" s="4" t="s">
        <v>638</v>
      </c>
      <c r="M38" s="4" t="e">
        <f>IF(#REF!="Y",DBS(G38,"DPs-budgeting:SBB - Detail","working plan",#REF!,#REF!,$B38,$M$2),"")</f>
        <v>#REF!</v>
      </c>
      <c r="N38" s="4" t="e">
        <f>IF(#REF!="Y",DBS(0.25,"DPs-budgeting:SBB - Detail","working plan",#REF!,#REF!,$B38,$N$2),"")</f>
        <v>#REF!</v>
      </c>
    </row>
    <row r="39" spans="1:14">
      <c r="A39" s="15" t="s">
        <v>268</v>
      </c>
      <c r="B39" s="19" t="s">
        <v>64</v>
      </c>
      <c r="C39" s="49" t="s">
        <v>629</v>
      </c>
      <c r="D39" s="20">
        <v>282</v>
      </c>
      <c r="E39" s="15" t="s">
        <v>65</v>
      </c>
      <c r="F39" s="48" t="s">
        <v>679</v>
      </c>
      <c r="G39" s="6">
        <v>26</v>
      </c>
      <c r="H39" s="53">
        <f>VLOOKUP(B39,Data!$A$2:$C$173,3,FALSE)</f>
        <v>14</v>
      </c>
      <c r="J39" s="86">
        <v>2</v>
      </c>
      <c r="K39" s="4" t="s">
        <v>604</v>
      </c>
      <c r="L39" s="4" t="s">
        <v>632</v>
      </c>
      <c r="M39" s="4" t="e">
        <f>IF(#REF!="Y",DBS(G39,"DPs-budgeting:SBB - Detail","working plan",#REF!,#REF!,$B39,$M$2),"")</f>
        <v>#REF!</v>
      </c>
      <c r="N39" s="4" t="e">
        <f>IF(#REF!="Y",DBS(0.25,"DPs-budgeting:SBB - Detail","working plan",#REF!,#REF!,$B39,$N$2),"")</f>
        <v>#REF!</v>
      </c>
    </row>
    <row r="40" spans="1:14">
      <c r="A40" s="15" t="s">
        <v>268</v>
      </c>
      <c r="B40" s="19" t="s">
        <v>149</v>
      </c>
      <c r="C40" s="49" t="s">
        <v>743</v>
      </c>
      <c r="D40" s="20">
        <v>242</v>
      </c>
      <c r="E40" s="15" t="s">
        <v>150</v>
      </c>
      <c r="F40" s="48" t="s">
        <v>680</v>
      </c>
      <c r="G40" s="6">
        <v>6</v>
      </c>
      <c r="H40" s="53">
        <f>VLOOKUP(B40,Data!$A$2:$C$173,3,FALSE)</f>
        <v>1</v>
      </c>
      <c r="J40" s="86">
        <v>2</v>
      </c>
      <c r="K40" s="4" t="s">
        <v>596</v>
      </c>
      <c r="L40" s="4" t="s">
        <v>632</v>
      </c>
      <c r="M40" s="4" t="e">
        <f>IF(#REF!="Y",DBS(G40,"DPs-budgeting:SBB - Detail","working plan",#REF!,#REF!,$B40,$M$2),"")</f>
        <v>#REF!</v>
      </c>
      <c r="N40" s="4" t="e">
        <f>IF(#REF!="Y",DBS(0.25,"DPs-budgeting:SBB - Detail","working plan",#REF!,#REF!,$B40,$N$2),"")</f>
        <v>#REF!</v>
      </c>
    </row>
    <row r="41" spans="1:14">
      <c r="A41" s="15" t="s">
        <v>268</v>
      </c>
      <c r="B41" s="19" t="s">
        <v>66</v>
      </c>
      <c r="C41" s="49" t="s">
        <v>629</v>
      </c>
      <c r="D41" s="20">
        <v>246</v>
      </c>
      <c r="E41" s="15" t="s">
        <v>67</v>
      </c>
      <c r="F41" s="48" t="s">
        <v>681</v>
      </c>
      <c r="G41" s="6">
        <v>38</v>
      </c>
      <c r="H41" s="53">
        <f>VLOOKUP(B41,Data!$A$2:$C$173,3,FALSE)</f>
        <v>47</v>
      </c>
      <c r="J41" s="86">
        <v>1</v>
      </c>
      <c r="K41" s="4" t="s">
        <v>602</v>
      </c>
      <c r="L41" s="4" t="s">
        <v>633</v>
      </c>
      <c r="M41" s="4" t="e">
        <f>IF(#REF!="Y",DBS(G41,"DPs-budgeting:SBB - Detail","working plan",#REF!,#REF!,$B41,$M$2),"")</f>
        <v>#REF!</v>
      </c>
      <c r="N41" s="4" t="e">
        <f>IF(#REF!="Y",DBS(0.25,"DPs-budgeting:SBB - Detail","working plan",#REF!,#REF!,$B41,$N$2),"")</f>
        <v>#REF!</v>
      </c>
    </row>
    <row r="42" spans="1:14">
      <c r="A42" s="15" t="s">
        <v>268</v>
      </c>
      <c r="B42" s="19" t="s">
        <v>68</v>
      </c>
      <c r="C42" s="49" t="s">
        <v>741</v>
      </c>
      <c r="D42" s="20">
        <v>248</v>
      </c>
      <c r="E42" s="15" t="s">
        <v>69</v>
      </c>
      <c r="F42" s="48" t="s">
        <v>682</v>
      </c>
      <c r="G42" s="6">
        <v>10</v>
      </c>
      <c r="H42" s="53">
        <f>VLOOKUP(B42,Data!$A$2:$C$173,3,FALSE)</f>
        <v>4</v>
      </c>
      <c r="J42" s="86">
        <v>1</v>
      </c>
      <c r="K42" s="4" t="s">
        <v>603</v>
      </c>
      <c r="L42" s="4" t="s">
        <v>630</v>
      </c>
      <c r="M42" s="4" t="e">
        <f>IF(#REF!="Y",DBS(G42,"DPs-budgeting:SBB - Detail","working plan",#REF!,#REF!,$B42,$M$2),"")</f>
        <v>#REF!</v>
      </c>
      <c r="N42" s="4" t="e">
        <f>IF(#REF!="Y",DBS(0.25,"DPs-budgeting:SBB - Detail","working plan",#REF!,#REF!,$B42,$N$2),"")</f>
        <v>#REF!</v>
      </c>
    </row>
    <row r="43" spans="1:14">
      <c r="A43" s="15" t="s">
        <v>268</v>
      </c>
      <c r="B43" s="19" t="s">
        <v>70</v>
      </c>
      <c r="C43" s="49" t="s">
        <v>629</v>
      </c>
      <c r="D43" s="20">
        <v>294</v>
      </c>
      <c r="E43" s="15" t="s">
        <v>71</v>
      </c>
      <c r="F43" s="48" t="s">
        <v>683</v>
      </c>
      <c r="G43" s="6">
        <v>19</v>
      </c>
      <c r="H43" s="53">
        <f>VLOOKUP(B43,Data!$A$2:$C$173,3,FALSE)</f>
        <v>17</v>
      </c>
      <c r="J43" s="86">
        <v>2</v>
      </c>
      <c r="K43" s="4" t="s">
        <v>604</v>
      </c>
      <c r="L43" s="4" t="s">
        <v>632</v>
      </c>
      <c r="M43" s="4" t="e">
        <f>IF(#REF!="Y",DBS(G43,"DPs-budgeting:SBB - Detail","working plan",#REF!,#REF!,$B43,$M$2),"")</f>
        <v>#REF!</v>
      </c>
      <c r="N43" s="4" t="e">
        <f>IF(#REF!="Y",DBS(0.25,"DPs-budgeting:SBB - Detail","working plan",#REF!,#REF!,$B43,$N$2),"")</f>
        <v>#REF!</v>
      </c>
    </row>
    <row r="44" spans="1:14">
      <c r="A44" s="15" t="s">
        <v>268</v>
      </c>
      <c r="B44" s="19" t="s">
        <v>72</v>
      </c>
      <c r="C44" s="49" t="s">
        <v>629</v>
      </c>
      <c r="D44" s="20">
        <v>249</v>
      </c>
      <c r="E44" s="15" t="s">
        <v>73</v>
      </c>
      <c r="F44" s="48" t="s">
        <v>684</v>
      </c>
      <c r="G44" s="6">
        <v>5</v>
      </c>
      <c r="H44" s="53">
        <f>VLOOKUP(B44,Data!$A$2:$C$173,3,FALSE)</f>
        <v>23</v>
      </c>
      <c r="J44" s="86">
        <v>3</v>
      </c>
      <c r="K44" s="4" t="s">
        <v>605</v>
      </c>
      <c r="L44" s="4" t="s">
        <v>630</v>
      </c>
      <c r="M44" s="4" t="e">
        <f>IF(#REF!="Y",DBS(G44,"DPs-budgeting:SBB - Detail","working plan",#REF!,#REF!,$B44,$M$2),"")</f>
        <v>#REF!</v>
      </c>
      <c r="N44" s="4" t="e">
        <f>IF(#REF!="Y",DBS(0.25,"DPs-budgeting:SBB - Detail","working plan",#REF!,#REF!,$B44,$N$2),"")</f>
        <v>#REF!</v>
      </c>
    </row>
    <row r="45" spans="1:14">
      <c r="A45" s="15" t="s">
        <v>268</v>
      </c>
      <c r="B45" s="19" t="s">
        <v>74</v>
      </c>
      <c r="C45" s="49" t="s">
        <v>629</v>
      </c>
      <c r="D45" s="20">
        <v>295</v>
      </c>
      <c r="E45" s="15" t="s">
        <v>75</v>
      </c>
      <c r="F45" s="48" t="s">
        <v>685</v>
      </c>
      <c r="G45" s="6">
        <v>20</v>
      </c>
      <c r="H45" s="53">
        <f>VLOOKUP(B45,Data!$A$2:$C$173,3,FALSE)</f>
        <v>9</v>
      </c>
      <c r="J45" s="86">
        <v>1</v>
      </c>
      <c r="K45" s="4" t="s">
        <v>606</v>
      </c>
      <c r="L45" s="4" t="s">
        <v>638</v>
      </c>
      <c r="M45" s="4" t="e">
        <f>IF(#REF!="Y",DBS(G45,"DPs-budgeting:SBB - Detail","working plan",#REF!,#REF!,$B45,$M$2),"")</f>
        <v>#REF!</v>
      </c>
      <c r="N45" s="4" t="e">
        <f>IF(#REF!="Y",DBS(0.25,"DPs-budgeting:SBB - Detail","working plan",#REF!,#REF!,$B45,$N$2),"")</f>
        <v>#REF!</v>
      </c>
    </row>
    <row r="46" spans="1:14">
      <c r="A46" s="15" t="s">
        <v>268</v>
      </c>
      <c r="B46" s="19" t="s">
        <v>76</v>
      </c>
      <c r="C46" s="49" t="s">
        <v>629</v>
      </c>
      <c r="D46" s="20">
        <v>250</v>
      </c>
      <c r="E46" s="15" t="s">
        <v>77</v>
      </c>
      <c r="F46" s="48" t="s">
        <v>686</v>
      </c>
      <c r="G46" s="6">
        <v>25</v>
      </c>
      <c r="H46" s="53">
        <f>VLOOKUP(B46,Data!$A$2:$C$173,3,FALSE)</f>
        <v>26</v>
      </c>
      <c r="J46" s="86">
        <v>1</v>
      </c>
      <c r="K46" s="4" t="s">
        <v>607</v>
      </c>
      <c r="L46" s="4" t="s">
        <v>638</v>
      </c>
      <c r="M46" s="4" t="e">
        <f>IF(#REF!="Y",DBS(G46,"DPs-budgeting:SBB - Detail","working plan",#REF!,#REF!,$B46,$M$2),"")</f>
        <v>#REF!</v>
      </c>
      <c r="N46" s="4" t="e">
        <f>IF(#REF!="Y",DBS(0.25,"DPs-budgeting:SBB - Detail","working plan",#REF!,#REF!,$B46,$N$2),"")</f>
        <v>#REF!</v>
      </c>
    </row>
    <row r="47" spans="1:14" s="73" customFormat="1">
      <c r="A47" s="74" t="s">
        <v>268</v>
      </c>
      <c r="B47" s="90" t="s">
        <v>78</v>
      </c>
      <c r="C47" s="77" t="s">
        <v>744</v>
      </c>
      <c r="D47" s="76">
        <v>251</v>
      </c>
      <c r="E47" s="91" t="s">
        <v>687</v>
      </c>
      <c r="F47" s="77" t="s">
        <v>688</v>
      </c>
      <c r="G47" s="78">
        <v>15</v>
      </c>
      <c r="H47" s="73">
        <f>VLOOKUP(B47,Data!$A$2:$C$173,3,FALSE)</f>
        <v>9</v>
      </c>
      <c r="J47" s="88">
        <v>3</v>
      </c>
      <c r="K47" s="73" t="s">
        <v>773</v>
      </c>
      <c r="L47" s="73" t="s">
        <v>630</v>
      </c>
      <c r="M47" s="73" t="e">
        <f>IF(#REF!="Y",DBS(G47,"DPs-budgeting:SBB - Detail","working plan",#REF!,#REF!,$B47,$M$2),"")</f>
        <v>#REF!</v>
      </c>
      <c r="N47" s="73" t="e">
        <f>IF(#REF!="Y",DBS(0.25,"DPs-budgeting:SBB - Detail","working plan",#REF!,#REF!,$B47,$N$2),"")</f>
        <v>#REF!</v>
      </c>
    </row>
    <row r="48" spans="1:14">
      <c r="A48" s="15" t="s">
        <v>268</v>
      </c>
      <c r="B48" s="19" t="s">
        <v>79</v>
      </c>
      <c r="C48" s="49" t="s">
        <v>747</v>
      </c>
      <c r="D48" s="20">
        <v>252</v>
      </c>
      <c r="E48" s="15" t="s">
        <v>80</v>
      </c>
      <c r="F48" s="48" t="s">
        <v>689</v>
      </c>
      <c r="G48" s="6">
        <v>23</v>
      </c>
      <c r="H48" s="53">
        <f>VLOOKUP(B48,Data!$A$2:$C$173,3,FALSE)</f>
        <v>26</v>
      </c>
      <c r="J48" s="86">
        <v>2</v>
      </c>
      <c r="K48" s="4" t="s">
        <v>636</v>
      </c>
      <c r="L48" s="4" t="s">
        <v>632</v>
      </c>
      <c r="M48" s="4" t="e">
        <f>IF(#REF!="Y",DBS(G48,"DPs-budgeting:SBB - Detail","working plan",#REF!,#REF!,$B48,$M$2),"")</f>
        <v>#REF!</v>
      </c>
      <c r="N48" s="4" t="e">
        <f>IF(#REF!="Y",DBS(0.25,"DPs-budgeting:SBB - Detail","working plan",#REF!,#REF!,$B48,$N$2),"")</f>
        <v>#REF!</v>
      </c>
    </row>
    <row r="49" spans="1:41">
      <c r="A49" s="15" t="s">
        <v>268</v>
      </c>
      <c r="B49" s="19" t="s">
        <v>81</v>
      </c>
      <c r="C49" s="49" t="s">
        <v>629</v>
      </c>
      <c r="D49" s="20">
        <v>210</v>
      </c>
      <c r="E49" s="15" t="s">
        <v>82</v>
      </c>
      <c r="F49" s="48" t="s">
        <v>690</v>
      </c>
      <c r="G49" s="6">
        <v>74</v>
      </c>
      <c r="H49" s="53">
        <f>VLOOKUP(B49,Data!$A$2:$C$173,3,FALSE)</f>
        <v>56</v>
      </c>
      <c r="J49" s="86">
        <v>1</v>
      </c>
      <c r="K49" s="4" t="s">
        <v>608</v>
      </c>
      <c r="L49" s="4" t="s">
        <v>632</v>
      </c>
      <c r="M49" s="4" t="e">
        <f>IF(#REF!="Y",DBS(G49,"DPs-budgeting:SBB - Detail","working plan",#REF!,#REF!,$B49,$M$2),"")</f>
        <v>#REF!</v>
      </c>
      <c r="N49" s="4" t="e">
        <f>IF(#REF!="Y",DBS(0.25,"DPs-budgeting:SBB - Detail","working plan",#REF!,#REF!,$B49,$N$2),"")</f>
        <v>#REF!</v>
      </c>
    </row>
    <row r="50" spans="1:41">
      <c r="A50" s="15" t="s">
        <v>268</v>
      </c>
      <c r="B50" s="19" t="s">
        <v>83</v>
      </c>
      <c r="C50" s="49" t="s">
        <v>629</v>
      </c>
      <c r="D50" s="20">
        <v>236</v>
      </c>
      <c r="E50" s="15" t="s">
        <v>84</v>
      </c>
      <c r="F50" s="48" t="s">
        <v>691</v>
      </c>
      <c r="G50" s="6">
        <v>24</v>
      </c>
      <c r="H50" s="53">
        <f>VLOOKUP(B50,Data!$A$2:$C$173,3,FALSE)</f>
        <v>22</v>
      </c>
      <c r="J50" s="86">
        <v>1</v>
      </c>
      <c r="K50" s="4" t="s">
        <v>609</v>
      </c>
      <c r="L50" s="4" t="s">
        <v>630</v>
      </c>
      <c r="M50" s="4" t="e">
        <f>IF(#REF!="Y",DBS(G50,"DPs-budgeting:SBB - Detail","working plan",#REF!,#REF!,$B50,$M$2),"")</f>
        <v>#REF!</v>
      </c>
      <c r="N50" s="4" t="e">
        <f>IF(#REF!="Y",DBS(0.25,"DPs-budgeting:SBB - Detail","working plan",#REF!,#REF!,$B50,$N$2),"")</f>
        <v>#REF!</v>
      </c>
    </row>
    <row r="51" spans="1:41">
      <c r="A51" s="15" t="s">
        <v>268</v>
      </c>
      <c r="B51" s="19" t="s">
        <v>85</v>
      </c>
      <c r="C51" s="49" t="s">
        <v>629</v>
      </c>
      <c r="D51" s="20">
        <v>290</v>
      </c>
      <c r="E51" s="15" t="s">
        <v>86</v>
      </c>
      <c r="F51" s="48" t="s">
        <v>693</v>
      </c>
      <c r="G51" s="6">
        <v>25</v>
      </c>
      <c r="H51" s="53">
        <f>VLOOKUP(B51,Data!$A$2:$C$173,3,FALSE)</f>
        <v>11</v>
      </c>
      <c r="J51" s="86">
        <v>2</v>
      </c>
      <c r="K51" s="4" t="s">
        <v>604</v>
      </c>
      <c r="L51" s="4" t="s">
        <v>632</v>
      </c>
      <c r="M51" s="4" t="e">
        <f>IF(#REF!="Y",DBS(G51,"DPs-budgeting:SBB - Detail","working plan",#REF!,#REF!,$B51,$M$2),"")</f>
        <v>#REF!</v>
      </c>
      <c r="N51" s="4" t="e">
        <f>IF(#REF!="Y",DBS(0.25,"DPs-budgeting:SBB - Detail","working plan",#REF!,#REF!,$B51,$N$2),"")</f>
        <v>#REF!</v>
      </c>
    </row>
    <row r="52" spans="1:41">
      <c r="A52" s="15" t="s">
        <v>268</v>
      </c>
      <c r="B52" s="19" t="s">
        <v>87</v>
      </c>
      <c r="C52" s="49" t="s">
        <v>629</v>
      </c>
      <c r="D52" s="20">
        <v>299</v>
      </c>
      <c r="E52" s="15" t="s">
        <v>88</v>
      </c>
      <c r="F52" s="48" t="s">
        <v>694</v>
      </c>
      <c r="G52" s="6">
        <v>7</v>
      </c>
      <c r="H52" s="53">
        <f>VLOOKUP(B52,Data!$A$2:$C$173,3,FALSE)</f>
        <v>1</v>
      </c>
      <c r="J52" s="86">
        <v>2</v>
      </c>
      <c r="K52" s="4" t="s">
        <v>635</v>
      </c>
      <c r="L52" s="4" t="s">
        <v>632</v>
      </c>
      <c r="M52" s="4" t="e">
        <f>IF(#REF!="Y",DBS(G52,"DPs-budgeting:SBB - Detail","working plan",#REF!,#REF!,$B52,$M$2),"")</f>
        <v>#REF!</v>
      </c>
      <c r="N52" s="4" t="e">
        <f>IF(#REF!="Y",DBS(0.25,"DPs-budgeting:SBB - Detail","working plan",#REF!,#REF!,$B52,$N$2),"")</f>
        <v>#REF!</v>
      </c>
    </row>
    <row r="53" spans="1:41">
      <c r="A53" s="15" t="s">
        <v>268</v>
      </c>
      <c r="B53" s="19" t="s">
        <v>89</v>
      </c>
      <c r="C53" s="49" t="s">
        <v>629</v>
      </c>
      <c r="D53" s="20">
        <v>264</v>
      </c>
      <c r="E53" s="15" t="s">
        <v>90</v>
      </c>
      <c r="F53" s="48" t="s">
        <v>695</v>
      </c>
      <c r="G53" s="6">
        <v>22</v>
      </c>
      <c r="H53" s="53">
        <f>VLOOKUP(B53,Data!$A$2:$C$173,3,FALSE)</f>
        <v>18</v>
      </c>
      <c r="J53" s="86">
        <v>1</v>
      </c>
      <c r="K53" s="4" t="s">
        <v>610</v>
      </c>
      <c r="L53" s="4" t="s">
        <v>632</v>
      </c>
      <c r="M53" s="4" t="e">
        <f>IF(#REF!="Y",DBS(G53,"DPs-budgeting:SBB - Detail","working plan",#REF!,#REF!,$B53,$M$2),"")</f>
        <v>#REF!</v>
      </c>
      <c r="N53" s="4" t="e">
        <f>IF(#REF!="Y",DBS(0.25,"DPs-budgeting:SBB - Detail","working plan",#REF!,#REF!,$B53,$N$2),"")</f>
        <v>#REF!</v>
      </c>
    </row>
    <row r="54" spans="1:41">
      <c r="A54" s="15" t="s">
        <v>268</v>
      </c>
      <c r="B54" s="19" t="s">
        <v>91</v>
      </c>
      <c r="C54" s="49" t="s">
        <v>629</v>
      </c>
      <c r="D54" s="20">
        <v>254</v>
      </c>
      <c r="E54" s="15" t="s">
        <v>92</v>
      </c>
      <c r="F54" s="48" t="s">
        <v>696</v>
      </c>
      <c r="G54" s="6">
        <v>25</v>
      </c>
      <c r="H54" s="53">
        <f>VLOOKUP(B54,Data!$A$2:$C$173,3,FALSE)</f>
        <v>16</v>
      </c>
      <c r="J54" s="86">
        <v>1</v>
      </c>
      <c r="K54" s="4" t="s">
        <v>581</v>
      </c>
      <c r="L54" s="4" t="s">
        <v>632</v>
      </c>
      <c r="M54" s="4" t="e">
        <f>IF(#REF!="Y",DBS(G54,"DPs-budgeting:SBB - Detail","working plan",#REF!,#REF!,$B54,$M$2),"")</f>
        <v>#REF!</v>
      </c>
      <c r="N54" s="4" t="e">
        <f>IF(#REF!="Y",DBS(0.25,"DPs-budgeting:SBB - Detail","working plan",#REF!,#REF!,$B54,$N$2),"")</f>
        <v>#REF!</v>
      </c>
    </row>
    <row r="55" spans="1:41">
      <c r="A55" s="15" t="s">
        <v>268</v>
      </c>
      <c r="B55" s="19" t="s">
        <v>93</v>
      </c>
      <c r="C55" s="49" t="s">
        <v>629</v>
      </c>
      <c r="D55" s="20">
        <v>257</v>
      </c>
      <c r="E55" s="15" t="s">
        <v>94</v>
      </c>
      <c r="F55" s="48" t="s">
        <v>697</v>
      </c>
      <c r="G55" s="6">
        <v>40</v>
      </c>
      <c r="H55" s="53">
        <f>VLOOKUP(B55,Data!$A$2:$C$173,3,FALSE)</f>
        <v>54</v>
      </c>
      <c r="J55" s="86">
        <v>1</v>
      </c>
      <c r="K55" s="4" t="s">
        <v>639</v>
      </c>
      <c r="L55" s="4" t="s">
        <v>632</v>
      </c>
      <c r="M55" s="4" t="e">
        <f>IF(#REF!="Y",DBS(G55,"DPs-budgeting:SBB - Detail","working plan",#REF!,#REF!,$B55,$M$2),"")</f>
        <v>#REF!</v>
      </c>
      <c r="N55" s="4" t="e">
        <f>IF(#REF!="Y",DBS(0.25,"DPs-budgeting:SBB - Detail","working plan",#REF!,#REF!,$B55,$N$2),"")</f>
        <v>#REF!</v>
      </c>
    </row>
    <row r="56" spans="1:41">
      <c r="A56" s="15" t="s">
        <v>268</v>
      </c>
      <c r="B56" s="19" t="s">
        <v>95</v>
      </c>
      <c r="C56" s="49" t="s">
        <v>629</v>
      </c>
      <c r="D56" s="20">
        <v>260</v>
      </c>
      <c r="E56" s="15" t="s">
        <v>96</v>
      </c>
      <c r="F56" s="48" t="s">
        <v>698</v>
      </c>
      <c r="G56" s="6">
        <v>30</v>
      </c>
      <c r="H56" s="53">
        <f>VLOOKUP(B56,Data!$A$2:$C$173,3,FALSE)</f>
        <v>12</v>
      </c>
      <c r="J56" s="86">
        <v>3</v>
      </c>
      <c r="K56" s="4" t="s">
        <v>787</v>
      </c>
      <c r="L56" s="4" t="s">
        <v>630</v>
      </c>
      <c r="M56" s="4" t="e">
        <f>IF(#REF!="Y",DBS(G56,"DPs-budgeting:SBB - Detail","working plan",#REF!,#REF!,$B56,$M$2),"")</f>
        <v>#REF!</v>
      </c>
      <c r="N56" s="4" t="e">
        <f>IF(#REF!="Y",DBS(0.25,"DPs-budgeting:SBB - Detail","working plan",#REF!,#REF!,$B56,$N$2),"")</f>
        <v>#REF!</v>
      </c>
    </row>
    <row r="57" spans="1:41" s="73" customFormat="1">
      <c r="A57" s="74" t="s">
        <v>268</v>
      </c>
      <c r="B57" s="92" t="s">
        <v>97</v>
      </c>
      <c r="C57" s="92"/>
      <c r="D57" s="93">
        <v>186</v>
      </c>
      <c r="E57" s="94" t="s">
        <v>98</v>
      </c>
      <c r="F57" s="92" t="s">
        <v>692</v>
      </c>
      <c r="G57" s="78">
        <v>10</v>
      </c>
      <c r="H57" s="73">
        <f>VLOOKUP(B57,Data!$A$2:$C$173,3,FALSE)</f>
        <v>1</v>
      </c>
      <c r="J57" s="88">
        <v>3</v>
      </c>
      <c r="K57" s="73" t="s">
        <v>786</v>
      </c>
      <c r="L57" s="73" t="s">
        <v>630</v>
      </c>
      <c r="M57" s="73" t="e">
        <f>IF(#REF!="Y",DBS(G57,"DPs-budgeting:SBB - Detail","working plan",#REF!,#REF!,$B57,$M$2),"")</f>
        <v>#REF!</v>
      </c>
      <c r="N57" s="73" t="e">
        <f>IF(#REF!="Y",DBS(0.25,"DPs-budgeting:SBB - Detail","working plan",#REF!,#REF!,$B57,$N$2),"")</f>
        <v>#REF!</v>
      </c>
    </row>
    <row r="58" spans="1:41" s="58" customFormat="1">
      <c r="A58" s="79" t="s">
        <v>268</v>
      </c>
      <c r="B58" s="19" t="s">
        <v>99</v>
      </c>
      <c r="C58" s="49" t="s">
        <v>629</v>
      </c>
      <c r="D58" s="20">
        <v>261</v>
      </c>
      <c r="E58" s="15" t="s">
        <v>100</v>
      </c>
      <c r="F58" s="48" t="s">
        <v>699</v>
      </c>
      <c r="G58" s="6">
        <v>7</v>
      </c>
      <c r="H58" s="53">
        <f>VLOOKUP(B58,Data!$A$2:$C$173,3,FALSE)</f>
        <v>18</v>
      </c>
      <c r="I58" s="4"/>
      <c r="J58" s="86">
        <v>1</v>
      </c>
      <c r="K58" s="73" t="s">
        <v>631</v>
      </c>
      <c r="L58" s="4" t="s">
        <v>630</v>
      </c>
      <c r="M58" s="4" t="e">
        <f>IF(#REF!="Y",DBS(G58,"DPs-budgeting:SBB - Detail","working plan",#REF!,#REF!,$B58,$M$2),"")</f>
        <v>#REF!</v>
      </c>
      <c r="N58" s="4" t="e">
        <f>IF(#REF!="Y",DBS(0.25,"DPs-budgeting:SBB - Detail","working plan",#REF!,#REF!,$B58,$N$2),"")</f>
        <v>#REF!</v>
      </c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1:41">
      <c r="A59" s="15" t="s">
        <v>268</v>
      </c>
      <c r="B59" s="19" t="s">
        <v>101</v>
      </c>
      <c r="C59" s="49" t="s">
        <v>629</v>
      </c>
      <c r="D59" s="20">
        <v>256</v>
      </c>
      <c r="E59" s="15" t="s">
        <v>102</v>
      </c>
      <c r="F59" s="48" t="s">
        <v>700</v>
      </c>
      <c r="G59" s="6">
        <v>11</v>
      </c>
      <c r="H59" s="53">
        <f>VLOOKUP(B59,Data!$A$2:$C$173,3,FALSE)</f>
        <v>7</v>
      </c>
      <c r="J59" s="86">
        <v>2</v>
      </c>
      <c r="K59" s="4" t="s">
        <v>635</v>
      </c>
      <c r="L59" s="4" t="s">
        <v>632</v>
      </c>
      <c r="M59" s="4" t="e">
        <f>IF(#REF!="Y",DBS(G59,"DPs-budgeting:SBB - Detail","working plan",#REF!,#REF!,$B59,$M$2),"")</f>
        <v>#REF!</v>
      </c>
      <c r="N59" s="4" t="e">
        <f>IF(#REF!="Y",DBS(0.25,"DPs-budgeting:SBB - Detail","working plan",#REF!,#REF!,$B59,$N$2),"")</f>
        <v>#REF!</v>
      </c>
    </row>
    <row r="60" spans="1:41">
      <c r="A60" s="15" t="s">
        <v>268</v>
      </c>
      <c r="B60" s="19" t="s">
        <v>103</v>
      </c>
      <c r="C60" s="49" t="s">
        <v>629</v>
      </c>
      <c r="D60" s="20">
        <v>262</v>
      </c>
      <c r="E60" s="15" t="s">
        <v>104</v>
      </c>
      <c r="F60" s="48" t="s">
        <v>701</v>
      </c>
      <c r="G60" s="6">
        <v>25</v>
      </c>
      <c r="H60" s="53">
        <f>VLOOKUP(B60,Data!$A$2:$C$173,3,FALSE)</f>
        <v>24</v>
      </c>
      <c r="J60" s="86">
        <v>2</v>
      </c>
      <c r="K60" s="4" t="s">
        <v>598</v>
      </c>
      <c r="L60" s="4" t="s">
        <v>632</v>
      </c>
      <c r="M60" s="4" t="e">
        <f>IF(#REF!="Y",DBS(G60,"DPs-budgeting:SBB - Detail","working plan",#REF!,#REF!,$B60,$M$2),"")</f>
        <v>#REF!</v>
      </c>
      <c r="N60" s="4" t="e">
        <f>IF(#REF!="Y",DBS(0.25,"DPs-budgeting:SBB - Detail","working plan",#REF!,#REF!,$B60,$N$2),"")</f>
        <v>#REF!</v>
      </c>
    </row>
    <row r="61" spans="1:41">
      <c r="A61" s="15" t="s">
        <v>268</v>
      </c>
      <c r="B61" s="19" t="s">
        <v>169</v>
      </c>
      <c r="C61" s="49" t="s">
        <v>629</v>
      </c>
      <c r="D61" s="20">
        <v>263</v>
      </c>
      <c r="E61" s="15" t="s">
        <v>170</v>
      </c>
      <c r="F61" s="48" t="s">
        <v>702</v>
      </c>
      <c r="G61" s="6">
        <v>24</v>
      </c>
      <c r="H61" s="53">
        <f>VLOOKUP(B61,Data!$A$2:$C$173,3,FALSE)</f>
        <v>45</v>
      </c>
      <c r="J61" s="86">
        <v>1</v>
      </c>
      <c r="K61" s="4" t="s">
        <v>611</v>
      </c>
      <c r="L61" s="4" t="s">
        <v>632</v>
      </c>
      <c r="M61" s="4" t="e">
        <f>IF(#REF!="Y",DBS(G61,"DPs-budgeting:SBB - Detail","working plan",#REF!,#REF!,$B61,$M$2),"")</f>
        <v>#REF!</v>
      </c>
      <c r="N61" s="4" t="e">
        <f>IF(#REF!="Y",DBS(0.25,"DPs-budgeting:SBB - Detail","working plan",#REF!,#REF!,$B61,$N$2),"")</f>
        <v>#REF!</v>
      </c>
    </row>
    <row r="62" spans="1:41">
      <c r="A62" s="15" t="s">
        <v>268</v>
      </c>
      <c r="B62" s="22" t="s">
        <v>425</v>
      </c>
      <c r="C62" s="22" t="s">
        <v>744</v>
      </c>
      <c r="D62" s="20">
        <v>225</v>
      </c>
      <c r="E62" s="15" t="s">
        <v>105</v>
      </c>
      <c r="F62" s="48" t="s">
        <v>703</v>
      </c>
      <c r="G62" s="6">
        <v>250</v>
      </c>
      <c r="H62" s="53">
        <f>VLOOKUP(B62,Data!$A$2:$C$173,3,FALSE)</f>
        <v>235</v>
      </c>
      <c r="J62" s="86">
        <v>1</v>
      </c>
      <c r="K62" s="4" t="s">
        <v>612</v>
      </c>
      <c r="L62" s="4" t="s">
        <v>632</v>
      </c>
      <c r="M62" s="4" t="e">
        <f>IF(#REF!="Y",DBS(G62,"DPs-budgeting:SBB - Detail","working plan",#REF!,#REF!,$B62,$M$2),"")</f>
        <v>#REF!</v>
      </c>
      <c r="N62" s="4" t="e">
        <f>IF(#REF!="Y",DBS(0.25,"DPs-budgeting:SBB - Detail","working plan",#REF!,#REF!,$B62,$N$2),"")</f>
        <v>#REF!</v>
      </c>
    </row>
    <row r="63" spans="1:41">
      <c r="A63" s="15" t="s">
        <v>268</v>
      </c>
      <c r="B63" s="19" t="s">
        <v>106</v>
      </c>
      <c r="C63" s="49" t="s">
        <v>629</v>
      </c>
      <c r="D63" s="20">
        <v>269</v>
      </c>
      <c r="E63" s="15" t="s">
        <v>107</v>
      </c>
      <c r="F63" s="48" t="s">
        <v>704</v>
      </c>
      <c r="G63" s="6">
        <v>12</v>
      </c>
      <c r="H63" s="53">
        <f>VLOOKUP(B63,Data!$A$2:$C$173,3,FALSE)</f>
        <v>28</v>
      </c>
      <c r="J63" s="86">
        <v>2</v>
      </c>
      <c r="K63" s="4" t="s">
        <v>589</v>
      </c>
      <c r="L63" s="4" t="s">
        <v>632</v>
      </c>
      <c r="M63" s="4" t="e">
        <f>IF(#REF!="Y",DBS(G63,"DPs-budgeting:SBB - Detail","working plan",#REF!,#REF!,$B63,$M$2),"")</f>
        <v>#REF!</v>
      </c>
      <c r="N63" s="4" t="e">
        <f>IF(#REF!="Y",DBS(0.25,"DPs-budgeting:SBB - Detail","working plan",#REF!,#REF!,$B63,$N$2),"")</f>
        <v>#REF!</v>
      </c>
    </row>
    <row r="64" spans="1:41">
      <c r="A64" s="15" t="s">
        <v>268</v>
      </c>
      <c r="B64" s="19" t="s">
        <v>108</v>
      </c>
      <c r="C64" s="49" t="s">
        <v>629</v>
      </c>
      <c r="D64" s="20">
        <v>296</v>
      </c>
      <c r="E64" s="15" t="s">
        <v>109</v>
      </c>
      <c r="F64" s="48" t="s">
        <v>705</v>
      </c>
      <c r="G64" s="6">
        <v>27</v>
      </c>
      <c r="H64" s="53">
        <f>VLOOKUP(B64,Data!$A$2:$C$173,3,FALSE)</f>
        <v>15</v>
      </c>
      <c r="J64" s="86">
        <v>2</v>
      </c>
      <c r="K64" s="4" t="s">
        <v>593</v>
      </c>
      <c r="L64" s="4" t="s">
        <v>632</v>
      </c>
      <c r="M64" s="4" t="e">
        <f>IF(#REF!="Y",DBS(G64,"DPs-budgeting:SBB - Detail","working plan",#REF!,#REF!,$B64,$M$2),"")</f>
        <v>#REF!</v>
      </c>
      <c r="N64" s="4" t="e">
        <f>IF(#REF!="Y",DBS(0.25,"DPs-budgeting:SBB - Detail","working plan",#REF!,#REF!,$B64,$N$2),"")</f>
        <v>#REF!</v>
      </c>
    </row>
    <row r="65" spans="1:41">
      <c r="A65" s="15" t="s">
        <v>268</v>
      </c>
      <c r="B65" s="19" t="s">
        <v>110</v>
      </c>
      <c r="C65" s="49" t="s">
        <v>776</v>
      </c>
      <c r="D65" s="20">
        <v>201</v>
      </c>
      <c r="E65" s="15" t="s">
        <v>111</v>
      </c>
      <c r="F65" s="48" t="s">
        <v>706</v>
      </c>
      <c r="G65" s="6">
        <v>31</v>
      </c>
      <c r="H65" s="53">
        <f>VLOOKUP(B65,Data!$A$2:$C$173,3,FALSE)</f>
        <v>38</v>
      </c>
      <c r="J65" s="86">
        <v>2</v>
      </c>
      <c r="K65" s="4" t="s">
        <v>613</v>
      </c>
      <c r="L65" s="4" t="s">
        <v>632</v>
      </c>
      <c r="M65" s="4" t="e">
        <f>IF(#REF!="Y",DBS(G65,"DPs-budgeting:SBB - Detail","working plan",#REF!,#REF!,$B65,$M$2),"")</f>
        <v>#REF!</v>
      </c>
      <c r="N65" s="4" t="e">
        <f>IF(#REF!="Y",DBS(0.25,"DPs-budgeting:SBB - Detail","working plan",#REF!,#REF!,$B65,$N$2),"")</f>
        <v>#REF!</v>
      </c>
    </row>
    <row r="66" spans="1:41">
      <c r="A66" s="15" t="s">
        <v>268</v>
      </c>
      <c r="B66" s="19" t="s">
        <v>112</v>
      </c>
      <c r="C66" s="49" t="s">
        <v>629</v>
      </c>
      <c r="D66" s="20">
        <v>270</v>
      </c>
      <c r="E66" s="15" t="s">
        <v>113</v>
      </c>
      <c r="F66" s="48" t="s">
        <v>707</v>
      </c>
      <c r="G66" s="6">
        <v>22</v>
      </c>
      <c r="H66" s="53">
        <f>VLOOKUP(B66,Data!$A$2:$C$173,3,FALSE)</f>
        <v>21</v>
      </c>
      <c r="J66" s="86">
        <v>1</v>
      </c>
      <c r="K66" s="4" t="s">
        <v>614</v>
      </c>
      <c r="L66" s="4" t="s">
        <v>632</v>
      </c>
      <c r="M66" s="4" t="e">
        <f>IF(#REF!="Y",DBS(G66,"DPs-budgeting:SBB - Detail","working plan",#REF!,#REF!,$B66,$M$2),"")</f>
        <v>#REF!</v>
      </c>
      <c r="N66" s="4" t="e">
        <f>IF(#REF!="Y",DBS(0.25,"DPs-budgeting:SBB - Detail","working plan",#REF!,#REF!,$B66,$N$2),"")</f>
        <v>#REF!</v>
      </c>
    </row>
    <row r="67" spans="1:41">
      <c r="A67" s="15" t="s">
        <v>268</v>
      </c>
      <c r="B67" s="19" t="s">
        <v>114</v>
      </c>
      <c r="C67" s="49" t="s">
        <v>629</v>
      </c>
      <c r="D67" s="20">
        <v>271</v>
      </c>
      <c r="E67" s="15" t="s">
        <v>115</v>
      </c>
      <c r="F67" s="48" t="s">
        <v>708</v>
      </c>
      <c r="G67" s="6">
        <v>12</v>
      </c>
      <c r="H67" s="53">
        <f>VLOOKUP(B67,Data!$A$2:$C$173,3,FALSE)</f>
        <v>11</v>
      </c>
      <c r="J67" s="86">
        <v>2</v>
      </c>
      <c r="K67" s="4" t="s">
        <v>600</v>
      </c>
      <c r="L67" s="4" t="s">
        <v>632</v>
      </c>
      <c r="M67" s="4" t="e">
        <f>IF(#REF!="Y",DBS(G67,"DPs-budgeting:SBB - Detail","working plan",#REF!,#REF!,$B67,$M$2),"")</f>
        <v>#REF!</v>
      </c>
      <c r="N67" s="4" t="e">
        <f>IF(#REF!="Y",DBS(0.25,"DPs-budgeting:SBB - Detail","working plan",#REF!,#REF!,$B67,$N$2),"")</f>
        <v>#REF!</v>
      </c>
    </row>
    <row r="68" spans="1:41">
      <c r="A68" s="15" t="s">
        <v>268</v>
      </c>
      <c r="B68" s="19" t="s">
        <v>116</v>
      </c>
      <c r="C68" s="49" t="s">
        <v>629</v>
      </c>
      <c r="D68" s="20">
        <v>275</v>
      </c>
      <c r="E68" s="15" t="s">
        <v>117</v>
      </c>
      <c r="F68" s="48" t="s">
        <v>709</v>
      </c>
      <c r="G68" s="6">
        <v>10</v>
      </c>
      <c r="H68" s="53">
        <f>VLOOKUP(B68,Data!$A$2:$C$173,3,FALSE)</f>
        <v>14</v>
      </c>
      <c r="J68" s="86">
        <v>3</v>
      </c>
      <c r="K68" s="4" t="s">
        <v>615</v>
      </c>
      <c r="L68" s="4" t="s">
        <v>630</v>
      </c>
      <c r="M68" s="4" t="e">
        <f>IF(#REF!="Y",DBS(G68,"DPs-budgeting:SBB - Detail","working plan",#REF!,#REF!,$B68,$M$2),"")</f>
        <v>#REF!</v>
      </c>
      <c r="N68" s="4" t="e">
        <f>IF(#REF!="Y",DBS(0.25,"DPs-budgeting:SBB - Detail","working plan",#REF!,#REF!,$B68,$N$2),"")</f>
        <v>#REF!</v>
      </c>
    </row>
    <row r="69" spans="1:41">
      <c r="A69" s="15" t="s">
        <v>268</v>
      </c>
      <c r="B69" s="19" t="s">
        <v>118</v>
      </c>
      <c r="C69" s="49" t="s">
        <v>629</v>
      </c>
      <c r="D69" s="20">
        <v>298</v>
      </c>
      <c r="E69" s="15" t="s">
        <v>119</v>
      </c>
      <c r="F69" s="48" t="s">
        <v>710</v>
      </c>
      <c r="G69" s="6">
        <v>110</v>
      </c>
      <c r="H69" s="53">
        <f>VLOOKUP(B69,Data!$A$2:$C$173,3,FALSE)</f>
        <v>121</v>
      </c>
      <c r="J69" s="86">
        <v>2</v>
      </c>
      <c r="K69" s="4" t="s">
        <v>593</v>
      </c>
      <c r="L69" s="4" t="s">
        <v>632</v>
      </c>
      <c r="M69" s="4" t="e">
        <f>IF(#REF!="Y",DBS(G69,"DPs-budgeting:SBB - Detail","working plan",#REF!,#REF!,$B69,$M$2),"")</f>
        <v>#REF!</v>
      </c>
      <c r="N69" s="4" t="e">
        <f>IF(#REF!="Y",DBS(0.25,"DPs-budgeting:SBB - Detail","working plan",#REF!,#REF!,$B69,$N$2),"")</f>
        <v>#REF!</v>
      </c>
    </row>
    <row r="70" spans="1:41">
      <c r="A70" s="15" t="s">
        <v>268</v>
      </c>
      <c r="B70" s="19" t="s">
        <v>120</v>
      </c>
      <c r="C70" s="49" t="s">
        <v>629</v>
      </c>
      <c r="D70" s="20">
        <v>276</v>
      </c>
      <c r="E70" s="15" t="s">
        <v>121</v>
      </c>
      <c r="F70" s="48" t="s">
        <v>711</v>
      </c>
      <c r="G70" s="6">
        <v>39</v>
      </c>
      <c r="H70" s="53">
        <f>VLOOKUP(B70,Data!$A$2:$C$173,3,FALSE)</f>
        <v>50</v>
      </c>
      <c r="J70" s="86">
        <v>1</v>
      </c>
      <c r="K70" s="4" t="s">
        <v>584</v>
      </c>
      <c r="L70" s="4" t="s">
        <v>632</v>
      </c>
      <c r="M70" s="4" t="e">
        <f>IF(#REF!="Y",DBS(G70,"DPs-budgeting:SBB - Detail","working plan",#REF!,#REF!,$B70,$M$2),"")</f>
        <v>#REF!</v>
      </c>
      <c r="N70" s="4" t="e">
        <f>IF(#REF!="Y",DBS(0.25,"DPs-budgeting:SBB - Detail","working plan",#REF!,#REF!,$B70,$N$2),"")</f>
        <v>#REF!</v>
      </c>
    </row>
    <row r="71" spans="1:41">
      <c r="A71" s="15" t="s">
        <v>268</v>
      </c>
      <c r="B71" s="19" t="s">
        <v>122</v>
      </c>
      <c r="C71" s="49" t="s">
        <v>629</v>
      </c>
      <c r="D71" s="20">
        <v>277</v>
      </c>
      <c r="E71" s="15" t="s">
        <v>123</v>
      </c>
      <c r="F71" s="48" t="s">
        <v>712</v>
      </c>
      <c r="G71" s="6">
        <v>15</v>
      </c>
      <c r="H71" s="53">
        <f>VLOOKUP(B71,Data!$A$2:$C$173,3,FALSE)</f>
        <v>16</v>
      </c>
      <c r="J71" s="86">
        <v>2</v>
      </c>
      <c r="K71" s="4" t="s">
        <v>616</v>
      </c>
      <c r="L71" s="4" t="s">
        <v>632</v>
      </c>
      <c r="M71" s="4" t="e">
        <f>IF(#REF!="Y",DBS(G71,"DPs-budgeting:SBB - Detail","working plan",#REF!,#REF!,$B71,$M$2),"")</f>
        <v>#REF!</v>
      </c>
      <c r="N71" s="4" t="e">
        <f>IF(#REF!="Y",DBS(0.25,"DPs-budgeting:SBB - Detail","working plan",#REF!,#REF!,$B71,$N$2),"")</f>
        <v>#REF!</v>
      </c>
    </row>
    <row r="72" spans="1:41">
      <c r="A72" s="15" t="s">
        <v>268</v>
      </c>
      <c r="B72" s="19" t="s">
        <v>124</v>
      </c>
      <c r="C72" s="49" t="s">
        <v>629</v>
      </c>
      <c r="D72" s="20">
        <v>278</v>
      </c>
      <c r="E72" s="15" t="s">
        <v>125</v>
      </c>
      <c r="F72" s="48" t="s">
        <v>713</v>
      </c>
      <c r="G72" s="6">
        <v>60</v>
      </c>
      <c r="H72" s="53">
        <f>VLOOKUP(B72,Data!$A$2:$C$173,3,FALSE)</f>
        <v>60</v>
      </c>
      <c r="J72" s="86">
        <v>2</v>
      </c>
      <c r="K72" s="4" t="s">
        <v>595</v>
      </c>
      <c r="L72" s="4" t="s">
        <v>632</v>
      </c>
      <c r="M72" s="4" t="e">
        <f>IF(#REF!="Y",DBS(G72,"DPs-budgeting:SBB - Detail","working plan",#REF!,#REF!,$B72,$M$2),"")</f>
        <v>#REF!</v>
      </c>
      <c r="N72" s="4" t="e">
        <f>IF(#REF!="Y",DBS(0.25,"DPs-budgeting:SBB - Detail","working plan",#REF!,#REF!,$B72,$N$2),"")</f>
        <v>#REF!</v>
      </c>
    </row>
    <row r="73" spans="1:41">
      <c r="A73" s="15" t="s">
        <v>268</v>
      </c>
      <c r="B73" s="19" t="s">
        <v>126</v>
      </c>
      <c r="C73" s="49" t="s">
        <v>741</v>
      </c>
      <c r="D73" s="20">
        <v>280</v>
      </c>
      <c r="E73" s="15" t="s">
        <v>127</v>
      </c>
      <c r="F73" s="48" t="s">
        <v>714</v>
      </c>
      <c r="G73" s="6">
        <v>12</v>
      </c>
      <c r="H73" s="53">
        <f>VLOOKUP(B73,Data!$A$2:$C$173,3,FALSE)</f>
        <v>12</v>
      </c>
      <c r="J73" s="86">
        <v>2</v>
      </c>
      <c r="K73" s="4" t="s">
        <v>598</v>
      </c>
      <c r="L73" s="4" t="s">
        <v>632</v>
      </c>
      <c r="M73" s="4" t="e">
        <f>IF(#REF!="Y",DBS(G73,"DPs-budgeting:SBB - Detail","working plan",#REF!,#REF!,$B73,$M$2),"")</f>
        <v>#REF!</v>
      </c>
      <c r="N73" s="4" t="e">
        <f>IF(#REF!="Y",DBS(0.25,"DPs-budgeting:SBB - Detail","working plan",#REF!,#REF!,$B73,$N$2),"")</f>
        <v>#REF!</v>
      </c>
    </row>
    <row r="74" spans="1:41">
      <c r="A74" s="15" t="s">
        <v>268</v>
      </c>
      <c r="B74" s="19" t="s">
        <v>128</v>
      </c>
      <c r="C74" s="49" t="s">
        <v>629</v>
      </c>
      <c r="D74" s="20">
        <v>281</v>
      </c>
      <c r="E74" s="15" t="s">
        <v>129</v>
      </c>
      <c r="F74" s="48" t="s">
        <v>715</v>
      </c>
      <c r="G74" s="6">
        <v>46</v>
      </c>
      <c r="H74" s="53">
        <f>VLOOKUP(B74,Data!$A$2:$C$173,3,FALSE)</f>
        <v>51</v>
      </c>
      <c r="J74" s="86">
        <v>1</v>
      </c>
      <c r="K74" s="4" t="s">
        <v>578</v>
      </c>
      <c r="L74" s="4" t="s">
        <v>632</v>
      </c>
      <c r="M74" s="4" t="e">
        <f>IF(#REF!="Y",DBS(G74,"DPs-budgeting:SBB - Detail","working plan",#REF!,#REF!,$B74,$M$2),"")</f>
        <v>#REF!</v>
      </c>
      <c r="N74" s="4" t="e">
        <f>IF(#REF!="Y",DBS(0.25,"DPs-budgeting:SBB - Detail","working plan",#REF!,#REF!,$B74,$N$2),"")</f>
        <v>#REF!</v>
      </c>
    </row>
    <row r="75" spans="1:41">
      <c r="A75" s="15" t="s">
        <v>268</v>
      </c>
      <c r="B75" s="19" t="s">
        <v>130</v>
      </c>
      <c r="C75" s="49" t="s">
        <v>629</v>
      </c>
      <c r="D75" s="20">
        <v>283</v>
      </c>
      <c r="E75" s="15" t="s">
        <v>131</v>
      </c>
      <c r="F75" s="48" t="s">
        <v>716</v>
      </c>
      <c r="G75" s="6">
        <v>25</v>
      </c>
      <c r="H75" s="53">
        <f>VLOOKUP(B75,Data!$A$2:$C$173,3,FALSE)</f>
        <v>15</v>
      </c>
      <c r="J75" s="86">
        <v>2</v>
      </c>
      <c r="K75" s="4" t="s">
        <v>641</v>
      </c>
      <c r="L75" s="4" t="s">
        <v>632</v>
      </c>
      <c r="M75" s="4" t="e">
        <f>IF(#REF!="Y",DBS(G75,"DPs-budgeting:SBB - Detail","working plan",#REF!,#REF!,$B75,$M$2),"")</f>
        <v>#REF!</v>
      </c>
      <c r="N75" s="4" t="e">
        <f>IF(#REF!="Y",DBS(0.25,"DPs-budgeting:SBB - Detail","working plan",#REF!,#REF!,$B75,$N$2),"")</f>
        <v>#REF!</v>
      </c>
    </row>
    <row r="76" spans="1:41">
      <c r="A76" s="15" t="s">
        <v>268</v>
      </c>
      <c r="B76" s="19" t="s">
        <v>132</v>
      </c>
      <c r="C76" s="49" t="s">
        <v>629</v>
      </c>
      <c r="D76" s="20">
        <v>284</v>
      </c>
      <c r="E76" s="15" t="s">
        <v>133</v>
      </c>
      <c r="F76" s="48" t="s">
        <v>717</v>
      </c>
      <c r="G76" s="6">
        <v>47</v>
      </c>
      <c r="H76" s="53">
        <f>VLOOKUP(B76,Data!$A$2:$C$173,3,FALSE)</f>
        <v>45</v>
      </c>
      <c r="J76" s="86">
        <v>1</v>
      </c>
      <c r="K76" s="4" t="s">
        <v>614</v>
      </c>
      <c r="L76" s="4" t="s">
        <v>632</v>
      </c>
      <c r="M76" s="4" t="e">
        <f>IF(#REF!="Y",DBS(G76,"DPs-budgeting:SBB - Detail","working plan",#REF!,#REF!,$B76,$M$2),"")</f>
        <v>#REF!</v>
      </c>
      <c r="N76" s="4" t="e">
        <f>IF(#REF!="Y",DBS(0.25,"DPs-budgeting:SBB - Detail","working plan",#REF!,#REF!,$B76,$N$2),"")</f>
        <v>#REF!</v>
      </c>
    </row>
    <row r="77" spans="1:41" s="8" customFormat="1">
      <c r="A77" s="104" t="s">
        <v>268</v>
      </c>
      <c r="B77" s="105" t="s">
        <v>134</v>
      </c>
      <c r="C77" s="105" t="s">
        <v>743</v>
      </c>
      <c r="D77" s="106">
        <v>205</v>
      </c>
      <c r="E77" s="104" t="s">
        <v>135</v>
      </c>
      <c r="F77" s="105" t="s">
        <v>718</v>
      </c>
      <c r="G77" s="102">
        <v>16</v>
      </c>
      <c r="H77" s="8">
        <f>VLOOKUP(B77,Data!$A$2:$C$173,3,FALSE)</f>
        <v>14</v>
      </c>
      <c r="J77" s="103">
        <v>3</v>
      </c>
      <c r="K77" s="8" t="s">
        <v>594</v>
      </c>
      <c r="L77" s="8" t="s">
        <v>630</v>
      </c>
      <c r="M77" s="8" t="e">
        <f>IF(#REF!="Y",DBS(G77,"DPs-budgeting:SBB - Detail","working plan",#REF!,#REF!,$B77,$M$2),"")</f>
        <v>#REF!</v>
      </c>
      <c r="N77" s="8" t="e">
        <f>IF(#REF!="Y",DBS(0.25,"DPs-budgeting:SBB - Detail","working plan",#REF!,#REF!,$B77,$N$2),"")</f>
        <v>#REF!</v>
      </c>
    </row>
    <row r="78" spans="1:41" s="58" customFormat="1">
      <c r="A78" s="57" t="s">
        <v>268</v>
      </c>
      <c r="B78" s="16" t="s">
        <v>136</v>
      </c>
      <c r="C78" s="48" t="s">
        <v>629</v>
      </c>
      <c r="D78" s="17">
        <v>285</v>
      </c>
      <c r="E78" s="15" t="s">
        <v>137</v>
      </c>
      <c r="F78" s="48" t="s">
        <v>719</v>
      </c>
      <c r="G78" s="6">
        <v>8</v>
      </c>
      <c r="H78" s="53">
        <f>VLOOKUP(B78,Data!$A$2:$C$173,3,FALSE)</f>
        <v>15</v>
      </c>
      <c r="I78" s="3"/>
      <c r="J78" s="89">
        <v>1</v>
      </c>
      <c r="K78" s="4" t="s">
        <v>617</v>
      </c>
      <c r="L78" s="4" t="s">
        <v>638</v>
      </c>
      <c r="M78" s="4" t="e">
        <f>IF(#REF!="Y",DBS(G78,"DPs-budgeting:SBB - Detail","working plan",#REF!,#REF!,$B78,$M$2),"")</f>
        <v>#REF!</v>
      </c>
      <c r="N78" s="4" t="e">
        <f>IF(#REF!="Y",DBS(0.25,"DPs-budgeting:SBB - Detail","working plan",#REF!,#REF!,$B78,$N$2),"")</f>
        <v>#REF!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</row>
    <row r="79" spans="1:41">
      <c r="A79" s="15" t="s">
        <v>268</v>
      </c>
      <c r="B79" s="16" t="s">
        <v>138</v>
      </c>
      <c r="C79" s="48" t="s">
        <v>748</v>
      </c>
      <c r="D79" s="17">
        <v>253</v>
      </c>
      <c r="E79" s="15" t="s">
        <v>139</v>
      </c>
      <c r="F79" s="48" t="s">
        <v>720</v>
      </c>
      <c r="G79" s="6">
        <v>40</v>
      </c>
      <c r="H79" s="53">
        <f>VLOOKUP(B79,Data!$A$2:$C$173,3,FALSE)</f>
        <v>31</v>
      </c>
      <c r="J79" s="86">
        <v>1</v>
      </c>
      <c r="K79" s="4" t="s">
        <v>642</v>
      </c>
      <c r="L79" s="4" t="s">
        <v>630</v>
      </c>
      <c r="M79" s="4" t="e">
        <f>IF(#REF!="Y",DBS(G79,"DPs-budgeting:SBB - Detail","working plan",#REF!,#REF!,$B79,$M$2),"")</f>
        <v>#REF!</v>
      </c>
      <c r="N79" s="4" t="e">
        <f>IF(#REF!="Y",DBS(0.25,"DPs-budgeting:SBB - Detail","working plan",#REF!,#REF!,$B79,$N$2),"")</f>
        <v>#REF!</v>
      </c>
    </row>
    <row r="80" spans="1:41">
      <c r="A80" s="15" t="s">
        <v>268</v>
      </c>
      <c r="B80" s="16" t="s">
        <v>287</v>
      </c>
      <c r="C80" s="48" t="s">
        <v>743</v>
      </c>
      <c r="D80" s="17">
        <v>174</v>
      </c>
      <c r="E80" s="72" t="s">
        <v>643</v>
      </c>
      <c r="F80" s="48" t="s">
        <v>721</v>
      </c>
      <c r="G80" s="6">
        <v>6</v>
      </c>
      <c r="H80" s="53">
        <f>VLOOKUP(B80,Data!$A$2:$C$173,3,FALSE)</f>
        <v>3</v>
      </c>
      <c r="J80" s="86">
        <v>2</v>
      </c>
      <c r="K80" s="4" t="s">
        <v>596</v>
      </c>
      <c r="L80" s="8" t="s">
        <v>632</v>
      </c>
      <c r="M80" s="4" t="e">
        <f>IF(#REF!="Y",DBS(G80,"DPs-budgeting:SBB - Detail","working plan",#REF!,#REF!,$B80,$M$2),"")</f>
        <v>#REF!</v>
      </c>
      <c r="N80" s="4" t="e">
        <f>IF(#REF!="Y",DBS(0.25,"DPs-budgeting:SBB - Detail","working plan",#REF!,#REF!,$B80,$N$2),"")</f>
        <v>#REF!</v>
      </c>
    </row>
    <row r="81" spans="1:14" ht="15" thickBot="1">
      <c r="A81" s="15" t="s">
        <v>268</v>
      </c>
      <c r="B81" s="25"/>
      <c r="C81" s="25"/>
      <c r="D81" s="23"/>
      <c r="E81" s="26" t="s">
        <v>141</v>
      </c>
      <c r="F81" s="63"/>
      <c r="G81" s="7">
        <f>SUBTOTAL(9,G4:G80)</f>
        <v>2162</v>
      </c>
      <c r="H81" s="53" t="e">
        <f>VLOOKUP(B81,Data!$A$2:$C$173,3,FALSE)</f>
        <v>#N/A</v>
      </c>
    </row>
    <row r="82" spans="1:14" ht="15" thickTop="1">
      <c r="A82" s="23" t="s">
        <v>140</v>
      </c>
      <c r="B82" s="16"/>
      <c r="C82" s="16"/>
      <c r="D82" s="17"/>
      <c r="E82" s="15"/>
      <c r="F82" s="16"/>
      <c r="G82" s="15"/>
      <c r="H82" s="53" t="e">
        <f>VLOOKUP(B82,Data!$A$2:$C$173,3,FALSE)</f>
        <v>#N/A</v>
      </c>
    </row>
    <row r="83" spans="1:14">
      <c r="A83" s="15"/>
      <c r="B83" s="16"/>
      <c r="C83" s="16"/>
      <c r="D83" s="17"/>
      <c r="E83" s="34" t="s">
        <v>142</v>
      </c>
      <c r="F83" s="64"/>
      <c r="H83" s="53" t="e">
        <f>VLOOKUP(B83,Data!$A$2:$C$173,3,FALSE)</f>
        <v>#N/A</v>
      </c>
    </row>
    <row r="84" spans="1:14">
      <c r="A84" s="15"/>
      <c r="B84" s="19" t="s">
        <v>143</v>
      </c>
      <c r="C84" s="49" t="s">
        <v>743</v>
      </c>
      <c r="D84" s="20">
        <v>216</v>
      </c>
      <c r="E84" s="15" t="s">
        <v>144</v>
      </c>
      <c r="F84" s="48" t="s">
        <v>766</v>
      </c>
      <c r="G84" s="6">
        <v>30</v>
      </c>
      <c r="H84" s="53">
        <f>VLOOKUP(B84,Data!$A$2:$C$173,3,FALSE)</f>
        <v>40</v>
      </c>
      <c r="J84" s="86">
        <v>2</v>
      </c>
      <c r="K84" s="4" t="s">
        <v>594</v>
      </c>
      <c r="L84" s="4" t="s">
        <v>632</v>
      </c>
      <c r="M84" s="4" t="e">
        <f>IF(#REF!="Y",DBS(G84,"DPs-budgeting:SBB - Detail","working plan",#REF!,#REF!,$B84,$M$2),"")</f>
        <v>#REF!</v>
      </c>
      <c r="N84" s="4" t="e">
        <f>IF(#REF!="Y",DBS(0.25,"DPs-budgeting:SBB - Detail","working plan",#REF!,#REF!,$B84,$N$2),"")</f>
        <v>#REF!</v>
      </c>
    </row>
    <row r="85" spans="1:14">
      <c r="A85" s="15" t="s">
        <v>175</v>
      </c>
      <c r="B85" s="19" t="s">
        <v>145</v>
      </c>
      <c r="C85" s="49" t="s">
        <v>743</v>
      </c>
      <c r="D85" s="20">
        <v>297</v>
      </c>
      <c r="E85" s="15" t="s">
        <v>146</v>
      </c>
      <c r="F85" s="48" t="s">
        <v>723</v>
      </c>
      <c r="G85" s="6">
        <v>60</v>
      </c>
      <c r="H85" s="53">
        <f>VLOOKUP(B85,Data!$A$2:$C$173,3,FALSE)</f>
        <v>39</v>
      </c>
      <c r="J85" s="86">
        <v>2</v>
      </c>
      <c r="K85" s="4" t="s">
        <v>600</v>
      </c>
      <c r="L85" s="4" t="s">
        <v>632</v>
      </c>
      <c r="M85" s="4" t="e">
        <f>IF(#REF!="Y",DBS(G85,"DPs-budgeting:SBB - Detail","working plan",#REF!,#REF!,$B85,$M$2),"")</f>
        <v>#REF!</v>
      </c>
      <c r="N85" s="4" t="e">
        <f>IF(#REF!="Y",DBS(0.25,"DPs-budgeting:SBB - Detail","working plan",#REF!,#REF!,$B85,$N$2),"")</f>
        <v>#REF!</v>
      </c>
    </row>
    <row r="86" spans="1:14">
      <c r="A86" s="15" t="s">
        <v>175</v>
      </c>
      <c r="B86" s="19" t="s">
        <v>147</v>
      </c>
      <c r="C86" s="49" t="s">
        <v>743</v>
      </c>
      <c r="D86" s="20">
        <v>237</v>
      </c>
      <c r="E86" s="15" t="s">
        <v>148</v>
      </c>
      <c r="F86" s="48" t="s">
        <v>767</v>
      </c>
      <c r="G86" s="6">
        <v>30</v>
      </c>
      <c r="H86" s="53">
        <f>VLOOKUP(B86,Data!$A$2:$C$173,3,FALSE)</f>
        <v>12</v>
      </c>
      <c r="J86" s="86">
        <v>2</v>
      </c>
      <c r="K86" s="4" t="s">
        <v>789</v>
      </c>
      <c r="L86" s="4" t="s">
        <v>632</v>
      </c>
      <c r="M86" s="4" t="e">
        <f>IF(#REF!="Y",DBS(G86,"DPs-budgeting:SBB - Detail","working plan",#REF!,#REF!,$B86,$M$2),"")</f>
        <v>#REF!</v>
      </c>
      <c r="N86" s="4" t="e">
        <f>IF(#REF!="Y",DBS(0.25,"DPs-budgeting:SBB - Detail","working plan",#REF!,#REF!,$B86,$N$2),"")</f>
        <v>#REF!</v>
      </c>
    </row>
    <row r="87" spans="1:14">
      <c r="A87" s="15" t="s">
        <v>175</v>
      </c>
      <c r="B87" s="19" t="s">
        <v>151</v>
      </c>
      <c r="C87" s="49" t="s">
        <v>743</v>
      </c>
      <c r="D87" s="20">
        <v>235</v>
      </c>
      <c r="E87" s="15" t="s">
        <v>152</v>
      </c>
      <c r="F87" s="48" t="s">
        <v>724</v>
      </c>
      <c r="G87" s="6">
        <v>75</v>
      </c>
      <c r="H87" s="53">
        <f>VLOOKUP(B87,Data!$A$2:$C$173,3,FALSE)</f>
        <v>64</v>
      </c>
      <c r="J87" s="86">
        <v>1</v>
      </c>
      <c r="K87" s="4" t="s">
        <v>618</v>
      </c>
      <c r="L87" s="4" t="s">
        <v>638</v>
      </c>
      <c r="M87" s="4" t="e">
        <f>IF(#REF!="Y",DBS(G87,"DPs-budgeting:SBB - Detail","working plan",#REF!,#REF!,$B87,$M$2),"")</f>
        <v>#REF!</v>
      </c>
      <c r="N87" s="4" t="e">
        <f>IF(#REF!="Y",DBS(0.25,"DPs-budgeting:SBB - Detail","working plan",#REF!,#REF!,$B87,$N$2),"")</f>
        <v>#REF!</v>
      </c>
    </row>
    <row r="88" spans="1:14">
      <c r="A88" s="15" t="s">
        <v>175</v>
      </c>
      <c r="B88" s="19" t="s">
        <v>153</v>
      </c>
      <c r="C88" s="49" t="s">
        <v>743</v>
      </c>
      <c r="D88" s="20">
        <v>258</v>
      </c>
      <c r="E88" s="15" t="s">
        <v>154</v>
      </c>
      <c r="F88" s="48" t="s">
        <v>725</v>
      </c>
      <c r="G88" s="6">
        <v>64</v>
      </c>
      <c r="H88" s="53">
        <f>VLOOKUP(B88,Data!$A$2:$C$173,3,FALSE)</f>
        <v>66</v>
      </c>
      <c r="J88" s="86">
        <v>1</v>
      </c>
      <c r="K88" s="4" t="s">
        <v>619</v>
      </c>
      <c r="L88" s="4" t="s">
        <v>630</v>
      </c>
      <c r="M88" s="4" t="e">
        <f>IF(#REF!="Y",DBS(G88,"DPs-budgeting:SBB - Detail","working plan",#REF!,#REF!,$B88,$M$2),"")</f>
        <v>#REF!</v>
      </c>
      <c r="N88" s="4" t="e">
        <f>IF(#REF!="Y",DBS(0.25,"DPs-budgeting:SBB - Detail","working plan",#REF!,#REF!,$B88,$N$2),"")</f>
        <v>#REF!</v>
      </c>
    </row>
    <row r="89" spans="1:14">
      <c r="A89" s="15" t="s">
        <v>175</v>
      </c>
      <c r="B89" s="19" t="s">
        <v>155</v>
      </c>
      <c r="C89" s="49" t="s">
        <v>742</v>
      </c>
      <c r="D89" s="20">
        <v>289</v>
      </c>
      <c r="E89" s="15" t="s">
        <v>156</v>
      </c>
      <c r="F89" s="48" t="s">
        <v>726</v>
      </c>
      <c r="G89" s="6">
        <v>14</v>
      </c>
      <c r="H89" s="53">
        <f>VLOOKUP(B89,Data!$A$2:$C$173,3,FALSE)</f>
        <v>16</v>
      </c>
      <c r="J89" s="86">
        <v>1</v>
      </c>
      <c r="K89" s="4" t="s">
        <v>579</v>
      </c>
      <c r="L89" s="4" t="s">
        <v>632</v>
      </c>
      <c r="M89" s="4" t="e">
        <f>IF(#REF!="Y",DBS(G89,"DPs-budgeting:SBB - Detail","working plan",#REF!,#REF!,$B89,$M$2),"")</f>
        <v>#REF!</v>
      </c>
      <c r="N89" s="4" t="e">
        <f>IF(#REF!="Y",DBS(0.25,"DPs-budgeting:SBB - Detail","working plan",#REF!,#REF!,$B89,$N$2),"")</f>
        <v>#REF!</v>
      </c>
    </row>
    <row r="90" spans="1:14">
      <c r="A90" s="15" t="s">
        <v>175</v>
      </c>
      <c r="B90" s="27" t="s">
        <v>157</v>
      </c>
      <c r="C90" s="81" t="s">
        <v>742</v>
      </c>
      <c r="D90" s="20">
        <v>188</v>
      </c>
      <c r="E90" s="15" t="s">
        <v>158</v>
      </c>
      <c r="F90" s="48" t="s">
        <v>727</v>
      </c>
      <c r="G90" s="6">
        <v>30</v>
      </c>
      <c r="H90" s="53">
        <f>VLOOKUP(B90,Data!$A$2:$C$173,3,FALSE)</f>
        <v>31</v>
      </c>
      <c r="J90" s="86">
        <v>1</v>
      </c>
      <c r="K90" s="4" t="s">
        <v>620</v>
      </c>
      <c r="L90" s="4" t="s">
        <v>632</v>
      </c>
      <c r="M90" s="4" t="e">
        <f>IF(#REF!="Y",DBS(G90,"DPs-budgeting:SBB - Detail","working plan",#REF!,#REF!,$B90,$M$2),"")</f>
        <v>#REF!</v>
      </c>
      <c r="N90" s="4" t="e">
        <f>IF(#REF!="Y",DBS(0.25,"DPs-budgeting:SBB - Detail","working plan",#REF!,#REF!,$B90,$N$2),"")</f>
        <v>#REF!</v>
      </c>
    </row>
    <row r="91" spans="1:14">
      <c r="A91" s="15" t="s">
        <v>175</v>
      </c>
      <c r="B91" s="27" t="s">
        <v>159</v>
      </c>
      <c r="C91" s="81" t="s">
        <v>743</v>
      </c>
      <c r="D91" s="20">
        <v>189</v>
      </c>
      <c r="E91" s="15" t="s">
        <v>160</v>
      </c>
      <c r="F91" s="48" t="s">
        <v>722</v>
      </c>
      <c r="G91" s="6">
        <v>38</v>
      </c>
      <c r="H91" s="53">
        <f>VLOOKUP(B91,Data!$A$2:$C$173,3,FALSE)</f>
        <v>20</v>
      </c>
      <c r="J91" s="86">
        <v>1</v>
      </c>
      <c r="K91" s="4" t="s">
        <v>644</v>
      </c>
      <c r="L91" s="4" t="s">
        <v>630</v>
      </c>
      <c r="M91" s="4" t="e">
        <f>IF(#REF!="Y",DBS(G91,"DPs-budgeting:SBB - Detail","working plan",#REF!,#REF!,$B91,$M$2),"")</f>
        <v>#REF!</v>
      </c>
      <c r="N91" s="4" t="e">
        <f>IF(#REF!="Y",DBS(0.25,"DPs-budgeting:SBB - Detail","working plan",#REF!,#REF!,$B91,$N$2),"")</f>
        <v>#REF!</v>
      </c>
    </row>
    <row r="92" spans="1:14">
      <c r="A92" s="15" t="s">
        <v>175</v>
      </c>
      <c r="B92" s="27" t="s">
        <v>161</v>
      </c>
      <c r="C92" s="81" t="s">
        <v>743</v>
      </c>
      <c r="D92" s="20">
        <v>190</v>
      </c>
      <c r="E92" s="15" t="s">
        <v>162</v>
      </c>
      <c r="F92" s="48" t="s">
        <v>728</v>
      </c>
      <c r="G92" s="6">
        <v>40</v>
      </c>
      <c r="H92" s="53">
        <f>VLOOKUP(B92,Data!$A$2:$C$173,3,FALSE)</f>
        <v>36</v>
      </c>
      <c r="J92" s="86">
        <v>2</v>
      </c>
      <c r="K92" s="4" t="s">
        <v>589</v>
      </c>
      <c r="L92" s="4" t="s">
        <v>632</v>
      </c>
      <c r="M92" s="4" t="e">
        <f>IF(#REF!="Y",DBS(G92,"DPs-budgeting:SBB - Detail","working plan",#REF!,#REF!,$B92,$M$2),"")</f>
        <v>#REF!</v>
      </c>
      <c r="N92" s="4" t="e">
        <f>IF(#REF!="Y",DBS(0.25,"DPs-budgeting:SBB - Detail","working plan",#REF!,#REF!,$B92,$N$2),"")</f>
        <v>#REF!</v>
      </c>
    </row>
    <row r="93" spans="1:14">
      <c r="A93" s="15" t="s">
        <v>175</v>
      </c>
      <c r="B93" s="19" t="s">
        <v>163</v>
      </c>
      <c r="C93" s="49" t="s">
        <v>743</v>
      </c>
      <c r="D93" s="20">
        <v>195</v>
      </c>
      <c r="E93" s="15" t="s">
        <v>164</v>
      </c>
      <c r="F93" s="48" t="s">
        <v>729</v>
      </c>
      <c r="G93" s="6">
        <v>80</v>
      </c>
      <c r="H93" s="53">
        <f>VLOOKUP(B93,Data!$A$2:$C$173,3,FALSE)</f>
        <v>77</v>
      </c>
      <c r="J93" s="86">
        <v>1</v>
      </c>
      <c r="K93" s="4" t="s">
        <v>583</v>
      </c>
      <c r="L93" s="4" t="s">
        <v>630</v>
      </c>
      <c r="M93" s="4" t="e">
        <f>IF(#REF!="Y",DBS(G93,"DPs-budgeting:SBB - Detail","working plan",#REF!,#REF!,$B93,$M$2),"")</f>
        <v>#REF!</v>
      </c>
      <c r="N93" s="4" t="e">
        <f>IF(#REF!="Y",DBS(0.25,"DPs-budgeting:SBB - Detail","working plan",#REF!,#REF!,$B93,$N$2),"")</f>
        <v>#REF!</v>
      </c>
    </row>
    <row r="94" spans="1:14">
      <c r="A94" s="15" t="s">
        <v>175</v>
      </c>
      <c r="B94" s="19" t="s">
        <v>165</v>
      </c>
      <c r="C94" s="49" t="s">
        <v>743</v>
      </c>
      <c r="D94" s="20">
        <v>197</v>
      </c>
      <c r="E94" s="15" t="s">
        <v>166</v>
      </c>
      <c r="F94" s="48" t="s">
        <v>730</v>
      </c>
      <c r="G94" s="6">
        <v>40</v>
      </c>
      <c r="H94" s="53">
        <f>VLOOKUP(B94,Data!$A$2:$C$173,3,FALSE)</f>
        <v>44</v>
      </c>
      <c r="J94" s="86">
        <v>1</v>
      </c>
      <c r="K94" s="4" t="s">
        <v>582</v>
      </c>
      <c r="L94" s="4" t="s">
        <v>630</v>
      </c>
      <c r="M94" s="4" t="e">
        <f>IF(#REF!="Y",DBS(G94,"DPs-budgeting:SBB - Detail","working plan",#REF!,#REF!,$B94,$M$2),"")</f>
        <v>#REF!</v>
      </c>
      <c r="N94" s="4" t="e">
        <f>IF(#REF!="Y",DBS(0.25,"DPs-budgeting:SBB - Detail","working plan",#REF!,#REF!,$B94,$N$2),"")</f>
        <v>#REF!</v>
      </c>
    </row>
    <row r="95" spans="1:14">
      <c r="A95" s="15" t="s">
        <v>175</v>
      </c>
      <c r="B95" s="19" t="s">
        <v>167</v>
      </c>
      <c r="C95" s="49" t="s">
        <v>743</v>
      </c>
      <c r="D95" s="20">
        <v>259</v>
      </c>
      <c r="E95" s="15" t="s">
        <v>168</v>
      </c>
      <c r="F95" s="48" t="s">
        <v>731</v>
      </c>
      <c r="G95" s="6">
        <v>40</v>
      </c>
      <c r="H95" s="53">
        <f>VLOOKUP(B95,Data!$A$2:$C$173,3,FALSE)</f>
        <v>21</v>
      </c>
      <c r="J95" s="86">
        <v>1</v>
      </c>
      <c r="K95" s="73" t="s">
        <v>733</v>
      </c>
      <c r="L95" s="4" t="s">
        <v>632</v>
      </c>
      <c r="M95" s="4" t="e">
        <f>IF(#REF!="Y",DBS(G95,"DPs-budgeting:SBB - Detail","working plan",#REF!,#REF!,$B95,$M$2),"")</f>
        <v>#REF!</v>
      </c>
      <c r="N95" s="4" t="e">
        <f>IF(#REF!="Y",DBS(0.25,"DPs-budgeting:SBB - Detail","working plan",#REF!,#REF!,$B95,$N$2),"")</f>
        <v>#REF!</v>
      </c>
    </row>
    <row r="96" spans="1:14">
      <c r="A96" s="15" t="s">
        <v>175</v>
      </c>
      <c r="B96" s="19" t="s">
        <v>171</v>
      </c>
      <c r="C96" s="49" t="s">
        <v>743</v>
      </c>
      <c r="D96" s="20">
        <v>279</v>
      </c>
      <c r="E96" s="15" t="s">
        <v>172</v>
      </c>
      <c r="F96" s="48" t="s">
        <v>732</v>
      </c>
      <c r="G96" s="6">
        <v>50</v>
      </c>
      <c r="H96" s="53">
        <f>VLOOKUP(B96,Data!$A$2:$C$173,3,FALSE)</f>
        <v>106</v>
      </c>
      <c r="I96" s="3"/>
      <c r="J96" s="101">
        <v>1</v>
      </c>
      <c r="K96" s="4" t="s">
        <v>621</v>
      </c>
      <c r="L96" s="4" t="s">
        <v>638</v>
      </c>
      <c r="M96" s="4" t="e">
        <f>IF(#REF!="Y",DBS(G96,"DPs-budgeting:SBB - Detail","working plan",#REF!,#REF!,$B96,$M$2),"")</f>
        <v>#REF!</v>
      </c>
      <c r="N96" s="4" t="e">
        <f>IF(#REF!="Y",DBS(0.25,"DPs-budgeting:SBB - Detail","working plan",#REF!,#REF!,$B96,$N$2),"")</f>
        <v>#REF!</v>
      </c>
    </row>
    <row r="97" spans="1:14">
      <c r="A97" s="15" t="s">
        <v>175</v>
      </c>
      <c r="B97" s="16" t="s">
        <v>173</v>
      </c>
      <c r="C97" s="48" t="s">
        <v>743</v>
      </c>
      <c r="D97" s="17">
        <v>194</v>
      </c>
      <c r="E97" s="15" t="s">
        <v>174</v>
      </c>
      <c r="F97" s="48" t="s">
        <v>749</v>
      </c>
      <c r="G97" s="6">
        <v>52</v>
      </c>
      <c r="H97" s="53">
        <f>VLOOKUP(B97,Data!$A$2:$C$173,3,FALSE)</f>
        <v>86</v>
      </c>
      <c r="J97" s="86">
        <v>1</v>
      </c>
      <c r="K97" s="4" t="s">
        <v>622</v>
      </c>
      <c r="L97" s="4" t="s">
        <v>633</v>
      </c>
      <c r="M97" s="4" t="e">
        <f>IF(#REF!="Y",DBS(G97,"DPs-budgeting:SBB - Detail","working plan",#REF!,#REF!,$B97,$M$2),"")</f>
        <v>#REF!</v>
      </c>
      <c r="N97" s="4" t="e">
        <f>IF(#REF!="Y",DBS(0.25,"DPs-budgeting:SBB - Detail","working plan",#REF!,#REF!,$B97,$N$2),"")</f>
        <v>#REF!</v>
      </c>
    </row>
    <row r="98" spans="1:14">
      <c r="A98" s="15" t="s">
        <v>175</v>
      </c>
      <c r="B98" s="48" t="s">
        <v>392</v>
      </c>
      <c r="C98" s="48" t="s">
        <v>750</v>
      </c>
      <c r="D98" s="17">
        <v>185</v>
      </c>
      <c r="E98" s="15" t="s">
        <v>176</v>
      </c>
      <c r="F98" s="48" t="s">
        <v>751</v>
      </c>
      <c r="G98" s="6">
        <v>65</v>
      </c>
      <c r="H98" s="53">
        <f>VLOOKUP(B98,Data!$A$2:$C$173,3,FALSE)</f>
        <v>120</v>
      </c>
      <c r="J98" s="86">
        <v>1</v>
      </c>
      <c r="K98" s="4" t="s">
        <v>623</v>
      </c>
      <c r="L98" s="4" t="s">
        <v>638</v>
      </c>
      <c r="M98" s="4" t="e">
        <f>IF(#REF!="Y",DBS(G98,"DPs-budgeting:SBB - Detail","working plan",#REF!,#REF!,$B98,$M$2),"")</f>
        <v>#REF!</v>
      </c>
      <c r="N98" s="4" t="e">
        <f>IF(#REF!="Y",DBS(0.25,"DPs-budgeting:SBB - Detail","working plan",#REF!,#REF!,$B98,$N$2),"")</f>
        <v>#REF!</v>
      </c>
    </row>
    <row r="99" spans="1:14" ht="15" thickBot="1">
      <c r="A99" s="15" t="s">
        <v>175</v>
      </c>
      <c r="B99" s="25"/>
      <c r="C99" s="25"/>
      <c r="D99" s="23"/>
      <c r="E99" s="26" t="s">
        <v>178</v>
      </c>
      <c r="F99" s="63"/>
      <c r="G99" s="7">
        <f>SUBTOTAL(9,G84:G98)</f>
        <v>708</v>
      </c>
      <c r="H99" s="53" t="e">
        <f>VLOOKUP(B99,Data!$A$2:$C$173,3,FALSE)</f>
        <v>#N/A</v>
      </c>
    </row>
    <row r="100" spans="1:14" ht="15" thickTop="1">
      <c r="A100" s="24" t="s">
        <v>177</v>
      </c>
      <c r="B100" s="16"/>
      <c r="C100" s="16"/>
      <c r="D100" s="17"/>
      <c r="E100" s="28"/>
      <c r="F100" s="65"/>
      <c r="G100" s="15"/>
      <c r="H100" s="53" t="e">
        <f>VLOOKUP(B100,Data!$A$2:$C$173,3,FALSE)</f>
        <v>#N/A</v>
      </c>
    </row>
    <row r="101" spans="1:14">
      <c r="A101" s="15"/>
      <c r="B101" s="16"/>
      <c r="C101" s="16"/>
      <c r="D101" s="17"/>
      <c r="E101" s="29" t="s">
        <v>179</v>
      </c>
      <c r="F101" s="66"/>
      <c r="H101" s="53" t="e">
        <f>VLOOKUP(B101,Data!$A$2:$C$173,3,FALSE)</f>
        <v>#N/A</v>
      </c>
    </row>
    <row r="102" spans="1:14">
      <c r="A102" s="15"/>
      <c r="B102" s="19" t="s">
        <v>180</v>
      </c>
      <c r="C102" s="49" t="s">
        <v>738</v>
      </c>
      <c r="D102" s="20">
        <v>405</v>
      </c>
      <c r="E102" s="15" t="s">
        <v>181</v>
      </c>
      <c r="F102" s="48" t="s">
        <v>752</v>
      </c>
      <c r="G102" s="6">
        <v>56</v>
      </c>
      <c r="H102" s="53">
        <f>VLOOKUP(B102,Data!$A$2:$C$173,3,FALSE)</f>
        <v>59</v>
      </c>
      <c r="J102" s="86">
        <v>2</v>
      </c>
      <c r="K102" s="4" t="s">
        <v>589</v>
      </c>
      <c r="L102" s="4" t="s">
        <v>632</v>
      </c>
      <c r="M102" s="4" t="e">
        <f>IF(#REF!="Y",DBS(G102,"DPs-budgeting:SBB - Detail","working plan",#REF!,#REF!,$B102,$M$2),"")</f>
        <v>#REF!</v>
      </c>
      <c r="N102" s="4" t="e">
        <f>IF(#REF!="Y",DBS(0.25,"DPs-budgeting:SBB - Detail","working plan",#REF!,#REF!,$B102,$N$2),"")</f>
        <v>#REF!</v>
      </c>
    </row>
    <row r="103" spans="1:14">
      <c r="A103" s="15" t="s">
        <v>269</v>
      </c>
      <c r="B103" s="19" t="s">
        <v>182</v>
      </c>
      <c r="C103" s="49" t="s">
        <v>738</v>
      </c>
      <c r="D103" s="20">
        <v>406</v>
      </c>
      <c r="E103" s="15" t="s">
        <v>183</v>
      </c>
      <c r="F103" s="48" t="s">
        <v>753</v>
      </c>
      <c r="G103" s="6">
        <v>440</v>
      </c>
      <c r="H103" s="53">
        <f>VLOOKUP(B103,Data!$A$2:$C$173,3,FALSE)</f>
        <v>351</v>
      </c>
      <c r="J103" s="86">
        <v>1</v>
      </c>
      <c r="K103" s="4" t="s">
        <v>735</v>
      </c>
      <c r="L103" s="4" t="s">
        <v>638</v>
      </c>
      <c r="M103" s="4" t="e">
        <f>IF(#REF!="Y",DBS(G103,"DPs-budgeting:SBB - Detail","working plan",#REF!,#REF!,$B103,$M$2),"")</f>
        <v>#REF!</v>
      </c>
      <c r="N103" s="4" t="e">
        <f>IF(#REF!="Y",DBS(0.25,"DPs-budgeting:SBB - Detail","working plan",#REF!,#REF!,$B103,$N$2),"")</f>
        <v>#REF!</v>
      </c>
    </row>
    <row r="104" spans="1:14">
      <c r="A104" s="15" t="s">
        <v>269</v>
      </c>
      <c r="B104" s="19" t="s">
        <v>184</v>
      </c>
      <c r="C104" s="49" t="s">
        <v>738</v>
      </c>
      <c r="D104" s="20">
        <v>418</v>
      </c>
      <c r="E104" s="15" t="s">
        <v>185</v>
      </c>
      <c r="F104" s="48" t="s">
        <v>754</v>
      </c>
      <c r="G104" s="6">
        <v>215</v>
      </c>
      <c r="H104" s="53">
        <f>VLOOKUP(B104,Data!$A$2:$C$173,3,FALSE)</f>
        <v>180</v>
      </c>
      <c r="J104" s="86">
        <v>2</v>
      </c>
      <c r="K104" s="4" t="s">
        <v>613</v>
      </c>
      <c r="L104" s="4" t="s">
        <v>632</v>
      </c>
      <c r="M104" s="4" t="e">
        <f>IF(#REF!="Y",DBS(G104,"DPs-budgeting:SBB - Detail","working plan",#REF!,#REF!,$B104,$M$2),"")</f>
        <v>#REF!</v>
      </c>
      <c r="N104" s="4" t="e">
        <f>IF(#REF!="Y",DBS(0.25,"DPs-budgeting:SBB - Detail","working plan",#REF!,#REF!,$B104,$N$2),"")</f>
        <v>#REF!</v>
      </c>
    </row>
    <row r="105" spans="1:14">
      <c r="A105" s="15" t="s">
        <v>269</v>
      </c>
      <c r="B105" s="19" t="s">
        <v>186</v>
      </c>
      <c r="C105" s="49" t="s">
        <v>738</v>
      </c>
      <c r="D105" s="20">
        <v>407</v>
      </c>
      <c r="E105" s="15" t="s">
        <v>187</v>
      </c>
      <c r="F105" s="48" t="s">
        <v>755</v>
      </c>
      <c r="G105" s="6">
        <v>225</v>
      </c>
      <c r="H105" s="53">
        <f>VLOOKUP(B105,Data!$A$2:$C$173,3,FALSE)</f>
        <v>221</v>
      </c>
      <c r="J105" s="86">
        <v>2</v>
      </c>
      <c r="K105" s="4" t="s">
        <v>616</v>
      </c>
      <c r="L105" s="4" t="s">
        <v>632</v>
      </c>
      <c r="M105" s="4" t="e">
        <f>IF(#REF!="Y",DBS(G105,"DPs-budgeting:SBB - Detail","working plan",#REF!,#REF!,$B105,$M$2),"")</f>
        <v>#REF!</v>
      </c>
      <c r="N105" s="4" t="e">
        <f>IF(#REF!="Y",DBS(0.25,"DPs-budgeting:SBB - Detail","working plan",#REF!,#REF!,$B105,$N$2),"")</f>
        <v>#REF!</v>
      </c>
    </row>
    <row r="106" spans="1:14">
      <c r="A106" s="15" t="s">
        <v>269</v>
      </c>
      <c r="B106" s="19" t="s">
        <v>188</v>
      </c>
      <c r="C106" s="49" t="s">
        <v>738</v>
      </c>
      <c r="D106" s="20">
        <v>408</v>
      </c>
      <c r="E106" s="15" t="s">
        <v>189</v>
      </c>
      <c r="F106" s="48" t="s">
        <v>756</v>
      </c>
      <c r="G106" s="6">
        <v>127</v>
      </c>
      <c r="H106" s="53">
        <f>VLOOKUP(B106,Data!$A$2:$C$173,3,FALSE)</f>
        <v>105</v>
      </c>
      <c r="J106" s="86">
        <v>1</v>
      </c>
      <c r="K106" s="4" t="s">
        <v>624</v>
      </c>
      <c r="L106" s="4" t="s">
        <v>632</v>
      </c>
      <c r="M106" s="4" t="e">
        <f>IF(#REF!="Y",DBS(G106,"DPs-budgeting:SBB - Detail","working plan",#REF!,#REF!,$B106,$M$2),"")</f>
        <v>#REF!</v>
      </c>
      <c r="N106" s="4" t="e">
        <f>IF(#REF!="Y",DBS(0.25,"DPs-budgeting:SBB - Detail","working plan",#REF!,#REF!,$B106,$N$2),"")</f>
        <v>#REF!</v>
      </c>
    </row>
    <row r="107" spans="1:14">
      <c r="A107" s="15" t="s">
        <v>269</v>
      </c>
      <c r="B107" s="19" t="s">
        <v>190</v>
      </c>
      <c r="C107" s="49" t="s">
        <v>738</v>
      </c>
      <c r="D107" s="20">
        <v>448</v>
      </c>
      <c r="E107" s="72" t="s">
        <v>757</v>
      </c>
      <c r="F107" s="48" t="s">
        <v>758</v>
      </c>
      <c r="G107" s="6">
        <v>55</v>
      </c>
      <c r="H107" s="53">
        <f>VLOOKUP(B107,Data!$A$2:$C$173,3,FALSE)</f>
        <v>33</v>
      </c>
      <c r="J107" s="86">
        <v>1</v>
      </c>
      <c r="K107" s="55" t="s">
        <v>577</v>
      </c>
      <c r="L107" s="4" t="s">
        <v>638</v>
      </c>
      <c r="M107" s="4" t="e">
        <f>IF(#REF!="Y",DBS(G107,"DPs-budgeting:SBB - Detail","working plan",#REF!,#REF!,$B107,$M$2),"")</f>
        <v>#REF!</v>
      </c>
      <c r="N107" s="4" t="e">
        <f>IF(#REF!="Y",DBS(0.25,"DPs-budgeting:SBB - Detail","working plan",#REF!,#REF!,$B107,$N$2),"")</f>
        <v>#REF!</v>
      </c>
    </row>
    <row r="108" spans="1:14">
      <c r="A108" s="15" t="s">
        <v>269</v>
      </c>
      <c r="B108" s="19" t="s">
        <v>190</v>
      </c>
      <c r="C108" s="49" t="s">
        <v>738</v>
      </c>
      <c r="D108" s="20">
        <v>448</v>
      </c>
      <c r="E108" s="43" t="s">
        <v>385</v>
      </c>
      <c r="F108" s="48" t="s">
        <v>758</v>
      </c>
      <c r="G108" s="6"/>
      <c r="H108" s="53">
        <f>VLOOKUP(B108,Data!$A$2:$C$173,3,FALSE)</f>
        <v>33</v>
      </c>
      <c r="J108" s="86">
        <v>1</v>
      </c>
      <c r="K108" s="55" t="s">
        <v>577</v>
      </c>
      <c r="L108" s="4" t="s">
        <v>638</v>
      </c>
      <c r="M108" s="4" t="e">
        <f>IF(#REF!="Y",DBS(G108,"DPs-budgeting:SBB - Detail","working plan",#REF!,#REF!,$B108,$M$2),"")</f>
        <v>#REF!</v>
      </c>
      <c r="N108" s="4" t="e">
        <f>IF(#REF!="Y",DBS(0.25,"DPs-budgeting:SBB - Detail","working plan",#REF!,#REF!,$B108,$N$2),"")</f>
        <v>#REF!</v>
      </c>
    </row>
    <row r="109" spans="1:14">
      <c r="A109" s="15" t="s">
        <v>269</v>
      </c>
      <c r="B109" s="19" t="s">
        <v>191</v>
      </c>
      <c r="C109" s="49" t="s">
        <v>738</v>
      </c>
      <c r="D109" s="20">
        <v>412</v>
      </c>
      <c r="E109" s="15" t="s">
        <v>192</v>
      </c>
      <c r="F109" s="48" t="s">
        <v>759</v>
      </c>
      <c r="G109" s="6">
        <v>73</v>
      </c>
      <c r="H109" s="53">
        <f>VLOOKUP(B109,Data!$A$2:$C$173,3,FALSE)</f>
        <v>59</v>
      </c>
      <c r="J109" s="86">
        <v>1</v>
      </c>
      <c r="K109" s="4" t="s">
        <v>597</v>
      </c>
      <c r="L109" s="4" t="s">
        <v>630</v>
      </c>
      <c r="M109" s="4" t="e">
        <f>IF(#REF!="Y",DBS(G109,"DPs-budgeting:SBB - Detail","working plan",#REF!,#REF!,$B109,$M$2),"")</f>
        <v>#REF!</v>
      </c>
      <c r="N109" s="4" t="e">
        <f>IF(#REF!="Y",DBS(0.25,"DPs-budgeting:SBB - Detail","working plan",#REF!,#REF!,$B109,$N$2),"")</f>
        <v>#REF!</v>
      </c>
    </row>
    <row r="110" spans="1:14">
      <c r="A110" s="15" t="s">
        <v>269</v>
      </c>
      <c r="B110" s="19" t="s">
        <v>193</v>
      </c>
      <c r="C110" s="49" t="s">
        <v>738</v>
      </c>
      <c r="D110" s="20">
        <v>413</v>
      </c>
      <c r="E110" s="15" t="s">
        <v>194</v>
      </c>
      <c r="F110" s="48" t="s">
        <v>760</v>
      </c>
      <c r="G110" s="6">
        <v>476</v>
      </c>
      <c r="H110" s="53">
        <f>VLOOKUP(B110,Data!$A$2:$C$173,3,FALSE)</f>
        <v>348</v>
      </c>
      <c r="J110" s="86">
        <v>1</v>
      </c>
      <c r="K110" s="4" t="s">
        <v>734</v>
      </c>
      <c r="L110" s="4" t="s">
        <v>638</v>
      </c>
      <c r="M110" s="4" t="e">
        <f>IF(#REF!="Y",DBS(G110,"DPs-budgeting:SBB - Detail","working plan",#REF!,#REF!,$B110,$M$2),"")</f>
        <v>#REF!</v>
      </c>
      <c r="N110" s="4" t="e">
        <f>IF(#REF!="Y",DBS(0.25,"DPs-budgeting:SBB - Detail","working plan",#REF!,#REF!,$B110,$N$2),"")</f>
        <v>#REF!</v>
      </c>
    </row>
    <row r="111" spans="1:14">
      <c r="A111" s="15" t="s">
        <v>269</v>
      </c>
      <c r="B111" s="19" t="s">
        <v>195</v>
      </c>
      <c r="C111" s="49" t="s">
        <v>738</v>
      </c>
      <c r="D111" s="20">
        <v>424</v>
      </c>
      <c r="E111" s="15" t="s">
        <v>196</v>
      </c>
      <c r="F111" s="48" t="s">
        <v>761</v>
      </c>
      <c r="G111" s="6">
        <v>89</v>
      </c>
      <c r="H111" s="53">
        <f>VLOOKUP(B111,Data!$A$2:$C$173,3,FALSE)</f>
        <v>64</v>
      </c>
      <c r="J111" s="86">
        <v>2</v>
      </c>
      <c r="K111" s="4" t="s">
        <v>604</v>
      </c>
      <c r="L111" s="4" t="s">
        <v>632</v>
      </c>
      <c r="M111" s="4" t="e">
        <f>IF(#REF!="Y",DBS(G111,"DPs-budgeting:SBB - Detail","working plan",#REF!,#REF!,$B111,$M$2),"")</f>
        <v>#REF!</v>
      </c>
      <c r="N111" s="4" t="e">
        <f>IF(#REF!="Y",DBS(0.25,"DPs-budgeting:SBB - Detail","working plan",#REF!,#REF!,$B111,$N$2),"")</f>
        <v>#REF!</v>
      </c>
    </row>
    <row r="112" spans="1:14">
      <c r="A112" s="15" t="s">
        <v>269</v>
      </c>
      <c r="B112" s="19" t="s">
        <v>197</v>
      </c>
      <c r="C112" s="19"/>
      <c r="D112" s="20">
        <v>415</v>
      </c>
      <c r="E112" s="15"/>
      <c r="F112" s="16"/>
      <c r="G112" s="6">
        <v>20</v>
      </c>
      <c r="H112" s="53">
        <f>VLOOKUP(B112,Data!$A$2:$C$173,3,FALSE)</f>
        <v>19</v>
      </c>
      <c r="I112" s="3"/>
      <c r="J112" s="89"/>
      <c r="M112" s="4" t="e">
        <f>IF(#REF!="Y",DBS(G112,"DPs-budgeting:SBB - Detail","working plan",#REF!,#REF!,$B112,$M$2),"")</f>
        <v>#REF!</v>
      </c>
      <c r="N112" s="4" t="e">
        <f>IF(#REF!="Y",DBS(0.25,"DPs-budgeting:SBB - Detail","working plan",#REF!,#REF!,$B112,$N$2),"")</f>
        <v>#REF!</v>
      </c>
    </row>
    <row r="113" spans="1:14" hidden="1">
      <c r="A113" s="15" t="s">
        <v>269</v>
      </c>
      <c r="B113" s="19" t="s">
        <v>198</v>
      </c>
      <c r="C113" s="49" t="s">
        <v>738</v>
      </c>
      <c r="D113" s="20">
        <v>416</v>
      </c>
      <c r="E113" s="15" t="s">
        <v>199</v>
      </c>
      <c r="F113" s="48" t="s">
        <v>762</v>
      </c>
      <c r="G113" s="6">
        <v>46</v>
      </c>
      <c r="H113" s="53">
        <f>VLOOKUP(B113,Data!$A$2:$C$173,3,FALSE)</f>
        <v>54</v>
      </c>
      <c r="J113" s="86">
        <v>2</v>
      </c>
      <c r="K113" s="4" t="s">
        <v>593</v>
      </c>
      <c r="L113" s="4" t="s">
        <v>632</v>
      </c>
      <c r="M113" s="4" t="e">
        <f>IF(#REF!="Y",DBS(G113,"DPs-budgeting:SBB - Detail","working plan",#REF!,#REF!,$B113,$M$2),"")</f>
        <v>#REF!</v>
      </c>
      <c r="N113" s="4" t="e">
        <f>IF(#REF!="Y",DBS(0.25,"DPs-budgeting:SBB - Detail","working plan",#REF!,#REF!,$B113,$N$2),"")</f>
        <v>#REF!</v>
      </c>
    </row>
    <row r="114" spans="1:14">
      <c r="A114" s="15" t="s">
        <v>269</v>
      </c>
      <c r="B114" s="19" t="s">
        <v>200</v>
      </c>
      <c r="C114" s="49" t="s">
        <v>738</v>
      </c>
      <c r="D114" s="20">
        <v>417</v>
      </c>
      <c r="E114" s="15" t="s">
        <v>201</v>
      </c>
      <c r="F114" s="48" t="s">
        <v>763</v>
      </c>
      <c r="G114" s="6">
        <v>63</v>
      </c>
      <c r="H114" s="53">
        <f>VLOOKUP(B114,Data!$A$2:$C$173,3,FALSE)</f>
        <v>44</v>
      </c>
      <c r="J114" s="86">
        <v>3</v>
      </c>
      <c r="K114" s="4" t="s">
        <v>625</v>
      </c>
      <c r="L114" s="4" t="s">
        <v>630</v>
      </c>
      <c r="M114" s="4" t="e">
        <f>IF(#REF!="Y",DBS(G114,"DPs-budgeting:SBB - Detail","working plan",#REF!,#REF!,$B114,$M$2),"")</f>
        <v>#REF!</v>
      </c>
      <c r="N114" s="4" t="e">
        <f>IF(#REF!="Y",DBS(0.25,"DPs-budgeting:SBB - Detail","working plan",#REF!,#REF!,$B114,$N$2),"")</f>
        <v>#REF!</v>
      </c>
    </row>
    <row r="115" spans="1:14" ht="15" thickBot="1">
      <c r="A115" s="15" t="s">
        <v>269</v>
      </c>
      <c r="B115" s="25"/>
      <c r="C115" s="25"/>
      <c r="D115" s="23"/>
      <c r="E115" s="26" t="s">
        <v>203</v>
      </c>
      <c r="F115" s="63"/>
      <c r="G115" s="7">
        <f>SUBTOTAL(9,G102:G114)</f>
        <v>1885</v>
      </c>
      <c r="H115" s="53" t="e">
        <f>VLOOKUP(B115,Data!$A$2:$C$173,3,FALSE)</f>
        <v>#N/A</v>
      </c>
    </row>
    <row r="116" spans="1:14" ht="15" thickTop="1">
      <c r="A116" s="24" t="s">
        <v>202</v>
      </c>
      <c r="B116" s="16"/>
      <c r="C116" s="16"/>
      <c r="D116" s="17"/>
      <c r="E116" s="28"/>
      <c r="F116" s="65"/>
      <c r="H116" s="53" t="e">
        <f>VLOOKUP(B116,Data!$A$2:$C$173,3,FALSE)</f>
        <v>#N/A</v>
      </c>
    </row>
    <row r="117" spans="1:14">
      <c r="A117" s="15"/>
      <c r="B117" s="16"/>
      <c r="C117" s="16"/>
      <c r="D117" s="17"/>
      <c r="E117" s="29" t="s">
        <v>204</v>
      </c>
      <c r="F117" s="66"/>
      <c r="H117" s="53" t="e">
        <f>VLOOKUP(B117,Data!$A$2:$C$173,3,FALSE)</f>
        <v>#N/A</v>
      </c>
    </row>
    <row r="118" spans="1:14">
      <c r="A118" s="15"/>
      <c r="B118" s="49" t="s">
        <v>507</v>
      </c>
      <c r="C118" s="49" t="s">
        <v>738</v>
      </c>
      <c r="D118" s="20">
        <v>461</v>
      </c>
      <c r="E118" s="30" t="s">
        <v>289</v>
      </c>
      <c r="F118" s="80" t="s">
        <v>764</v>
      </c>
      <c r="G118" s="6">
        <v>160</v>
      </c>
      <c r="H118" s="53">
        <f>VLOOKUP(B118,Data!$A$2:$C$173,3,FALSE)</f>
        <v>159</v>
      </c>
      <c r="J118" s="86">
        <v>2</v>
      </c>
      <c r="K118" s="4" t="s">
        <v>789</v>
      </c>
      <c r="L118" s="4" t="s">
        <v>632</v>
      </c>
      <c r="M118" s="4" t="e">
        <f>IF(#REF!="Y",DBS(G118,"DPs-budgeting:SBB - Detail","working plan",#REF!,#REF!,$B118,$M$2),"")</f>
        <v>#REF!</v>
      </c>
      <c r="N118" s="4" t="e">
        <f>IF(#REF!="Y",DBS(0.25,"DPs-budgeting:SBB - Detail","working plan",#REF!,#REF!,$B118,$N$2),"")</f>
        <v>#REF!</v>
      </c>
    </row>
    <row r="119" spans="1:14">
      <c r="A119" s="15" t="s">
        <v>270</v>
      </c>
      <c r="B119" s="49" t="s">
        <v>497</v>
      </c>
      <c r="C119" s="19"/>
      <c r="D119" s="20">
        <v>419</v>
      </c>
      <c r="E119" s="83" t="s">
        <v>768</v>
      </c>
      <c r="F119" s="80" t="s">
        <v>769</v>
      </c>
      <c r="G119" s="6">
        <v>65</v>
      </c>
      <c r="H119" s="53">
        <f>VLOOKUP(B119,Data!$A$2:$C$173,3,FALSE)</f>
        <v>68</v>
      </c>
      <c r="I119" s="3"/>
      <c r="J119" s="100">
        <v>2</v>
      </c>
      <c r="K119" s="4" t="s">
        <v>595</v>
      </c>
      <c r="L119" s="4" t="s">
        <v>632</v>
      </c>
      <c r="M119" s="4" t="e">
        <f>IF(#REF!="Y",DBS(G119,"DPs-budgeting:SBB - Detail","working plan",#REF!,#REF!,$B119,$M$2),"")</f>
        <v>#REF!</v>
      </c>
      <c r="N119" s="4" t="e">
        <f>IF(#REF!="Y",DBS(0.25,"DPs-budgeting:SBB - Detail","working plan",#REF!,#REF!,$B119,$N$2),"")</f>
        <v>#REF!</v>
      </c>
    </row>
    <row r="120" spans="1:14">
      <c r="A120" s="15" t="s">
        <v>270</v>
      </c>
      <c r="B120" s="16" t="s">
        <v>351</v>
      </c>
      <c r="C120" s="16"/>
      <c r="D120" s="17">
        <v>466</v>
      </c>
      <c r="E120" s="28" t="s">
        <v>352</v>
      </c>
      <c r="F120" s="65"/>
      <c r="G120" s="6"/>
      <c r="H120" s="53" t="e">
        <f>VLOOKUP(B120,Data!$A$2:$C$173,3,FALSE)</f>
        <v>#N/A</v>
      </c>
      <c r="I120" s="3"/>
      <c r="J120" s="89"/>
      <c r="M120" s="4" t="e">
        <f>IF(#REF!="Y",DBS(G120,"DPs-budgeting:SBB - Detail","working plan",#REF!,#REF!,$B120,$M$2),"")</f>
        <v>#REF!</v>
      </c>
      <c r="N120" s="4" t="e">
        <f>IF(#REF!="Y",DBS(0.25,"DPs-budgeting:SBB - Detail","working plan",#REF!,#REF!,$B120,$N$2),"")</f>
        <v>#REF!</v>
      </c>
    </row>
    <row r="121" spans="1:14">
      <c r="A121" s="15" t="s">
        <v>270</v>
      </c>
      <c r="B121" s="16" t="s">
        <v>353</v>
      </c>
      <c r="C121" s="16"/>
      <c r="D121" s="17">
        <v>467</v>
      </c>
      <c r="E121" s="28" t="s">
        <v>354</v>
      </c>
      <c r="F121" s="65"/>
      <c r="G121" s="6"/>
      <c r="H121" s="53" t="e">
        <f>VLOOKUP(B121,Data!$A$2:$C$173,3,FALSE)</f>
        <v>#N/A</v>
      </c>
      <c r="I121" s="3"/>
      <c r="J121" s="89"/>
      <c r="M121" s="4" t="e">
        <f>IF(#REF!="Y",DBS(G121,"DPs-budgeting:SBB - Detail","working plan",#REF!,#REF!,$B121,$M$2),"")</f>
        <v>#REF!</v>
      </c>
      <c r="N121" s="4" t="e">
        <f>IF(#REF!="Y",DBS(0.25,"DPs-budgeting:SBB - Detail","working plan",#REF!,#REF!,$B121,$N$2),"")</f>
        <v>#REF!</v>
      </c>
    </row>
    <row r="122" spans="1:14">
      <c r="A122" s="15" t="s">
        <v>270</v>
      </c>
      <c r="B122" s="16" t="s">
        <v>207</v>
      </c>
      <c r="C122" s="48" t="s">
        <v>738</v>
      </c>
      <c r="D122" s="17">
        <v>423</v>
      </c>
      <c r="E122" s="28" t="s">
        <v>208</v>
      </c>
      <c r="F122" s="80" t="s">
        <v>740</v>
      </c>
      <c r="G122" s="6">
        <v>50</v>
      </c>
      <c r="H122" s="53">
        <f>VLOOKUP(B122,Data!$A$2:$C$173,3,FALSE)</f>
        <v>60</v>
      </c>
      <c r="J122" s="86">
        <v>1</v>
      </c>
      <c r="K122" s="4" t="s">
        <v>737</v>
      </c>
      <c r="L122" s="4" t="s">
        <v>638</v>
      </c>
      <c r="M122" s="4" t="e">
        <f>IF(#REF!="Y",DBS(G122,"DPs-budgeting:SBB - Detail","working plan",#REF!,#REF!,$B122,$M$2),"")</f>
        <v>#REF!</v>
      </c>
      <c r="N122" s="4" t="e">
        <f>IF(#REF!="Y",DBS(0.25,"DPs-budgeting:SBB - Detail","working plan",#REF!,#REF!,$B122,$N$2),"")</f>
        <v>#REF!</v>
      </c>
    </row>
    <row r="123" spans="1:14">
      <c r="A123" s="15" t="s">
        <v>270</v>
      </c>
      <c r="B123" s="49" t="s">
        <v>502</v>
      </c>
      <c r="C123" s="49" t="s">
        <v>738</v>
      </c>
      <c r="D123" s="20">
        <v>425</v>
      </c>
      <c r="E123" s="28" t="s">
        <v>210</v>
      </c>
      <c r="F123" s="80" t="s">
        <v>739</v>
      </c>
      <c r="G123" s="6">
        <v>243</v>
      </c>
      <c r="H123" s="53">
        <f>VLOOKUP(B123,Data!$A$2:$C$173,3,FALSE)</f>
        <v>198</v>
      </c>
      <c r="J123" s="86">
        <v>2</v>
      </c>
      <c r="K123" s="4" t="s">
        <v>596</v>
      </c>
      <c r="L123" s="4" t="s">
        <v>632</v>
      </c>
      <c r="M123" s="4" t="e">
        <f>IF(#REF!="Y",DBS(G123,"DPs-budgeting:SBB - Detail","working plan",#REF!,#REF!,$B123,$M$2),"")</f>
        <v>#REF!</v>
      </c>
      <c r="N123" s="4" t="e">
        <f>IF(#REF!="Y",DBS(0.25,"DPs-budgeting:SBB - Detail","working plan",#REF!,#REF!,$B123,$N$2),"")</f>
        <v>#REF!</v>
      </c>
    </row>
    <row r="124" spans="1:14" ht="15" thickBot="1">
      <c r="A124" s="15" t="s">
        <v>270</v>
      </c>
      <c r="B124" s="25"/>
      <c r="C124" s="25"/>
      <c r="D124" s="23"/>
      <c r="E124" s="26" t="s">
        <v>212</v>
      </c>
      <c r="F124" s="63"/>
      <c r="G124" s="7">
        <f>SUBTOTAL(9,G118:G123)</f>
        <v>518</v>
      </c>
      <c r="H124" s="53" t="e">
        <f>VLOOKUP(B124,Data!$A$2:$C$173,3,FALSE)</f>
        <v>#N/A</v>
      </c>
    </row>
    <row r="125" spans="1:14" ht="15" thickTop="1">
      <c r="A125" s="24" t="s">
        <v>211</v>
      </c>
      <c r="B125" s="25"/>
      <c r="C125" s="25"/>
      <c r="D125" s="23"/>
      <c r="E125" s="26"/>
      <c r="F125" s="63"/>
      <c r="H125" s="53" t="e">
        <f>VLOOKUP(B125,Data!$A$2:$C$173,3,FALSE)</f>
        <v>#N/A</v>
      </c>
    </row>
    <row r="126" spans="1:14" hidden="1">
      <c r="A126" s="24"/>
      <c r="B126" s="25"/>
      <c r="C126" s="25"/>
      <c r="D126" s="23"/>
      <c r="E126" s="26" t="s">
        <v>213</v>
      </c>
      <c r="F126" s="63"/>
      <c r="H126" s="53" t="e">
        <f>VLOOKUP(B126,Data!$A$2:$C$173,3,FALSE)</f>
        <v>#N/A</v>
      </c>
    </row>
    <row r="127" spans="1:14" hidden="1">
      <c r="A127" s="24"/>
      <c r="B127" s="19" t="s">
        <v>214</v>
      </c>
      <c r="C127" s="19"/>
      <c r="D127" s="20">
        <v>450</v>
      </c>
      <c r="E127" s="15" t="s">
        <v>215</v>
      </c>
      <c r="F127" s="16"/>
      <c r="G127" s="6">
        <v>0</v>
      </c>
      <c r="H127" s="53">
        <f>VLOOKUP(B127,Data!$A$2:$C$173,3,FALSE)</f>
        <v>243</v>
      </c>
      <c r="M127" s="4" t="e">
        <f>IF(#REF!="Y",DBS(G127,"DPs-budgeting:SBB - Detail","working plan",#REF!,#REF!,$B127,$M$2),"")</f>
        <v>#REF!</v>
      </c>
      <c r="N127" s="4" t="e">
        <f>IF(#REF!="Y",DBS(0.25,"DPs-budgeting:SBB - Detail","working plan",#REF!,#REF!,$B127,$N$2),"")</f>
        <v>#REF!</v>
      </c>
    </row>
    <row r="128" spans="1:14" hidden="1">
      <c r="A128" s="15" t="s">
        <v>271</v>
      </c>
      <c r="B128" s="19" t="s">
        <v>216</v>
      </c>
      <c r="C128" s="19"/>
      <c r="D128" s="20">
        <v>451</v>
      </c>
      <c r="E128" s="15" t="s">
        <v>217</v>
      </c>
      <c r="F128" s="16"/>
      <c r="G128" s="6">
        <v>0</v>
      </c>
      <c r="H128" s="53">
        <f>VLOOKUP(B128,Data!$A$2:$C$173,3,FALSE)</f>
        <v>631</v>
      </c>
      <c r="M128" s="4" t="e">
        <f>IF(#REF!="Y",DBS(G128,"DPs-budgeting:SBB - Detail","working plan",#REF!,#REF!,$B128,$M$2),"")</f>
        <v>#REF!</v>
      </c>
      <c r="N128" s="4" t="e">
        <f>IF(#REF!="Y",DBS(0.25,"DPs-budgeting:SBB - Detail","working plan",#REF!,#REF!,$B128,$N$2),"")</f>
        <v>#REF!</v>
      </c>
    </row>
    <row r="129" spans="1:14" hidden="1">
      <c r="A129" s="15" t="s">
        <v>271</v>
      </c>
      <c r="B129" s="19" t="s">
        <v>218</v>
      </c>
      <c r="C129" s="19"/>
      <c r="D129" s="20">
        <v>452</v>
      </c>
      <c r="E129" s="15" t="s">
        <v>219</v>
      </c>
      <c r="F129" s="16"/>
      <c r="G129" s="6">
        <v>0</v>
      </c>
      <c r="H129" s="53">
        <f>VLOOKUP(B129,Data!$A$2:$C$173,3,FALSE)</f>
        <v>440</v>
      </c>
      <c r="M129" s="4" t="e">
        <f>IF(#REF!="Y",DBS(G129,"DPs-budgeting:SBB - Detail","working plan",#REF!,#REF!,$B129,$M$2),"")</f>
        <v>#REF!</v>
      </c>
      <c r="N129" s="4" t="e">
        <f>IF(#REF!="Y",DBS(0.25,"DPs-budgeting:SBB - Detail","working plan",#REF!,#REF!,$B129,$N$2),"")</f>
        <v>#REF!</v>
      </c>
    </row>
    <row r="130" spans="1:14" hidden="1">
      <c r="A130" s="15" t="s">
        <v>271</v>
      </c>
      <c r="B130" s="19" t="s">
        <v>220</v>
      </c>
      <c r="C130" s="19"/>
      <c r="D130" s="20">
        <v>453</v>
      </c>
      <c r="E130" s="15" t="s">
        <v>221</v>
      </c>
      <c r="F130" s="16"/>
      <c r="G130" s="6">
        <v>0</v>
      </c>
      <c r="H130" s="53">
        <f>VLOOKUP(B130,Data!$A$2:$C$173,3,FALSE)</f>
        <v>249</v>
      </c>
      <c r="M130" s="4" t="e">
        <f>IF(#REF!="Y",DBS(G130,"DPs-budgeting:SBB - Detail","working plan",#REF!,#REF!,$B130,$M$2),"")</f>
        <v>#REF!</v>
      </c>
      <c r="N130" s="4" t="e">
        <f>IF(#REF!="Y",DBS(0.25,"DPs-budgeting:SBB - Detail","working plan",#REF!,#REF!,$B130,$N$2),"")</f>
        <v>#REF!</v>
      </c>
    </row>
    <row r="131" spans="1:14" hidden="1">
      <c r="A131" s="15" t="s">
        <v>271</v>
      </c>
      <c r="B131" s="27" t="s">
        <v>222</v>
      </c>
      <c r="C131" s="27"/>
      <c r="D131" s="20">
        <v>464</v>
      </c>
      <c r="E131" s="28" t="s">
        <v>223</v>
      </c>
      <c r="F131" s="65"/>
      <c r="G131" s="6">
        <v>0</v>
      </c>
      <c r="H131" s="53">
        <f>VLOOKUP(B131,Data!$A$2:$C$173,3,FALSE)</f>
        <v>28</v>
      </c>
      <c r="M131" s="4" t="e">
        <f>IF(#REF!="Y",DBS(G131,"DPs-budgeting:SBB - Detail","working plan",#REF!,#REF!,$B131,$M$2),"")</f>
        <v>#REF!</v>
      </c>
      <c r="N131" s="4" t="e">
        <f>IF(#REF!="Y",DBS(0.25,"DPs-budgeting:SBB - Detail","working plan",#REF!,#REF!,$B131,$N$2),"")</f>
        <v>#REF!</v>
      </c>
    </row>
    <row r="132" spans="1:14" hidden="1">
      <c r="A132" s="15" t="s">
        <v>271</v>
      </c>
      <c r="B132" s="19" t="s">
        <v>224</v>
      </c>
      <c r="C132" s="19"/>
      <c r="D132" s="20">
        <v>459</v>
      </c>
      <c r="E132" s="15" t="s">
        <v>225</v>
      </c>
      <c r="F132" s="16"/>
      <c r="G132" s="6">
        <v>0</v>
      </c>
      <c r="H132" s="53">
        <f>VLOOKUP(B132,Data!$A$2:$C$173,3,FALSE)</f>
        <v>170</v>
      </c>
      <c r="M132" s="4" t="e">
        <f>IF(#REF!="Y",DBS(G132,"DPs-budgeting:SBB - Detail","working plan",#REF!,#REF!,$B132,$M$2),"")</f>
        <v>#REF!</v>
      </c>
      <c r="N132" s="4" t="e">
        <f>IF(#REF!="Y",DBS(0.25,"DPs-budgeting:SBB - Detail","working plan",#REF!,#REF!,$B132,$N$2),"")</f>
        <v>#REF!</v>
      </c>
    </row>
    <row r="133" spans="1:14" hidden="1">
      <c r="A133" s="15" t="s">
        <v>271</v>
      </c>
      <c r="B133" s="44" t="s">
        <v>355</v>
      </c>
      <c r="C133" s="56"/>
      <c r="D133" s="20">
        <f>VALUE(B133)</f>
        <v>471</v>
      </c>
      <c r="E133" s="1" t="s">
        <v>356</v>
      </c>
      <c r="F133" s="62"/>
      <c r="G133" s="6">
        <v>0</v>
      </c>
      <c r="H133" s="53" t="e">
        <f>VLOOKUP(B133,Data!$A$2:$C$173,3,FALSE)</f>
        <v>#N/A</v>
      </c>
      <c r="M133" s="4" t="e">
        <f>IF(#REF!="Y",DBS(G133,"DPs-budgeting:SBB - Detail","working plan",#REF!,#REF!,$B133,$M$2),"")</f>
        <v>#REF!</v>
      </c>
      <c r="N133" s="4" t="e">
        <f>IF(#REF!="Y",DBS(0.25,"DPs-budgeting:SBB - Detail","working plan",#REF!,#REF!,$B133,$N$2),"")</f>
        <v>#REF!</v>
      </c>
    </row>
    <row r="134" spans="1:14" hidden="1">
      <c r="A134" s="15" t="s">
        <v>271</v>
      </c>
      <c r="B134" s="44" t="s">
        <v>357</v>
      </c>
      <c r="C134" s="56"/>
      <c r="D134" s="20">
        <f>VALUE(B134)</f>
        <v>468</v>
      </c>
      <c r="E134" s="1" t="s">
        <v>358</v>
      </c>
      <c r="F134" s="62"/>
      <c r="G134" s="6">
        <v>0</v>
      </c>
      <c r="H134" s="53" t="e">
        <f>VLOOKUP(B134,Data!$A$2:$C$173,3,FALSE)</f>
        <v>#N/A</v>
      </c>
      <c r="M134" s="4" t="e">
        <f>IF(#REF!="Y",DBS(G134,"DPs-budgeting:SBB - Detail","working plan",#REF!,#REF!,$B134,$M$2),"")</f>
        <v>#REF!</v>
      </c>
      <c r="N134" s="4" t="e">
        <f>IF(#REF!="Y",DBS(0.25,"DPs-budgeting:SBB - Detail","working plan",#REF!,#REF!,$B134,$N$2),"")</f>
        <v>#REF!</v>
      </c>
    </row>
    <row r="135" spans="1:14" hidden="1">
      <c r="A135" s="15" t="s">
        <v>271</v>
      </c>
      <c r="B135" s="19" t="s">
        <v>226</v>
      </c>
      <c r="C135" s="19"/>
      <c r="D135" s="20">
        <v>455</v>
      </c>
      <c r="E135" s="15" t="s">
        <v>227</v>
      </c>
      <c r="F135" s="16"/>
      <c r="G135" s="6">
        <v>0</v>
      </c>
      <c r="H135" s="53">
        <f>VLOOKUP(B135,Data!$A$2:$C$173,3,FALSE)</f>
        <v>98</v>
      </c>
      <c r="M135" s="4" t="e">
        <f>IF(#REF!="Y",DBS(G135,"DPs-budgeting:SBB - Detail","working plan",#REF!,#REF!,$B135,$M$2),"")</f>
        <v>#REF!</v>
      </c>
      <c r="N135" s="4" t="e">
        <f>IF(#REF!="Y",DBS(0.25,"DPs-budgeting:SBB - Detail","working plan",#REF!,#REF!,$B135,$N$2),"")</f>
        <v>#REF!</v>
      </c>
    </row>
    <row r="136" spans="1:14" hidden="1">
      <c r="A136" s="15" t="s">
        <v>271</v>
      </c>
      <c r="B136" s="19" t="s">
        <v>228</v>
      </c>
      <c r="C136" s="19"/>
      <c r="D136" s="20">
        <v>456</v>
      </c>
      <c r="E136" s="15" t="s">
        <v>229</v>
      </c>
      <c r="F136" s="16"/>
      <c r="G136" s="6">
        <v>0</v>
      </c>
      <c r="H136" s="53">
        <f>VLOOKUP(B136,Data!$A$2:$C$173,3,FALSE)</f>
        <v>144</v>
      </c>
      <c r="I136" s="3"/>
      <c r="J136" s="89"/>
      <c r="M136" s="4" t="e">
        <f>IF(#REF!="Y",DBS(G136,"DPs-budgeting:SBB - Detail","working plan",#REF!,#REF!,$B136,$M$2),"")</f>
        <v>#REF!</v>
      </c>
      <c r="N136" s="4" t="e">
        <f>IF(#REF!="Y",DBS(0.25,"DPs-budgeting:SBB - Detail","working plan",#REF!,#REF!,$B136,$N$2),"")</f>
        <v>#REF!</v>
      </c>
    </row>
    <row r="137" spans="1:14" hidden="1">
      <c r="A137" s="15" t="s">
        <v>271</v>
      </c>
      <c r="B137" s="19" t="s">
        <v>230</v>
      </c>
      <c r="C137" s="19"/>
      <c r="D137" s="20">
        <v>457</v>
      </c>
      <c r="E137" s="15" t="s">
        <v>231</v>
      </c>
      <c r="F137" s="16"/>
      <c r="G137" s="6">
        <v>0</v>
      </c>
      <c r="H137" s="53">
        <f>VLOOKUP(B137,Data!$A$2:$C$173,3,FALSE)</f>
        <v>185</v>
      </c>
      <c r="M137" s="4" t="e">
        <f>IF(#REF!="Y",DBS(G137,"DPs-budgeting:SBB - Detail","working plan",#REF!,#REF!,$B137,$M$2),"")</f>
        <v>#REF!</v>
      </c>
      <c r="N137" s="4" t="e">
        <f>IF(#REF!="Y",DBS(0.25,"DPs-budgeting:SBB - Detail","working plan",#REF!,#REF!,$B137,$N$2),"")</f>
        <v>#REF!</v>
      </c>
    </row>
    <row r="138" spans="1:14" hidden="1">
      <c r="A138" s="15" t="s">
        <v>271</v>
      </c>
      <c r="B138" s="19" t="s">
        <v>232</v>
      </c>
      <c r="C138" s="19"/>
      <c r="D138" s="20">
        <v>458</v>
      </c>
      <c r="E138" s="15" t="s">
        <v>233</v>
      </c>
      <c r="F138" s="16"/>
      <c r="G138" s="6">
        <v>0</v>
      </c>
      <c r="H138" s="53">
        <f>VLOOKUP(B138,Data!$A$2:$C$173,3,FALSE)</f>
        <v>85</v>
      </c>
      <c r="I138" s="3"/>
      <c r="J138" s="89"/>
      <c r="M138" s="4" t="e">
        <f>IF(#REF!="Y",DBS(G138,"DPs-budgeting:SBB - Detail","working plan",#REF!,#REF!,$B138,$M$2),"")</f>
        <v>#REF!</v>
      </c>
      <c r="N138" s="4" t="e">
        <f>IF(#REF!="Y",DBS(0.25,"DPs-budgeting:SBB - Detail","working plan",#REF!,#REF!,$B138,$N$2),"")</f>
        <v>#REF!</v>
      </c>
    </row>
    <row r="139" spans="1:14" ht="15" hidden="1" thickBot="1">
      <c r="A139" s="15" t="s">
        <v>271</v>
      </c>
      <c r="B139" s="25"/>
      <c r="C139" s="25"/>
      <c r="D139" s="23"/>
      <c r="E139" s="26" t="s">
        <v>235</v>
      </c>
      <c r="F139" s="63"/>
      <c r="G139" s="7">
        <f>SUBTOTAL(9,G127:G138)</f>
        <v>0</v>
      </c>
      <c r="H139" s="53" t="e">
        <f>VLOOKUP(B139,Data!$A$2:$C$173,3,FALSE)</f>
        <v>#N/A</v>
      </c>
    </row>
    <row r="140" spans="1:14" ht="15" hidden="1" thickTop="1">
      <c r="A140" s="24" t="s">
        <v>234</v>
      </c>
      <c r="B140" s="25"/>
      <c r="C140" s="25"/>
      <c r="D140" s="23"/>
      <c r="E140" s="31"/>
      <c r="F140" s="68"/>
      <c r="G140" s="8"/>
      <c r="H140" s="53" t="e">
        <f>VLOOKUP(B140,Data!$A$2:$C$173,3,FALSE)</f>
        <v>#N/A</v>
      </c>
    </row>
    <row r="141" spans="1:14" ht="15" hidden="1" thickBot="1">
      <c r="A141" s="24"/>
      <c r="B141" s="25"/>
      <c r="C141" s="25"/>
      <c r="D141" s="23"/>
      <c r="E141" s="26"/>
      <c r="F141" s="63"/>
      <c r="G141" s="7">
        <f>SUBTOTAL(9,G3:G139)</f>
        <v>5273</v>
      </c>
      <c r="H141" s="53" t="e">
        <f>VLOOKUP(B141,Data!$A$2:$C$173,3,FALSE)</f>
        <v>#N/A</v>
      </c>
    </row>
    <row r="142" spans="1:14" ht="15" hidden="1" thickTop="1">
      <c r="A142" s="24" t="s">
        <v>290</v>
      </c>
      <c r="B142" s="32"/>
      <c r="C142" s="32"/>
      <c r="D142" s="32"/>
      <c r="E142" s="33"/>
      <c r="F142" s="69"/>
      <c r="H142" s="53" t="e">
        <f>VLOOKUP(B142,Data!$A$2:$C$173,3,FALSE)</f>
        <v>#N/A</v>
      </c>
    </row>
    <row r="143" spans="1:14" hidden="1">
      <c r="A143" s="32"/>
      <c r="B143" s="18"/>
      <c r="C143" s="18"/>
      <c r="D143" s="18"/>
      <c r="E143" s="15"/>
      <c r="F143" s="16"/>
      <c r="H143" s="53" t="e">
        <f>VLOOKUP(B143,Data!$A$2:$C$173,3,FALSE)</f>
        <v>#N/A</v>
      </c>
    </row>
    <row r="144" spans="1:14" hidden="1">
      <c r="A144" s="18"/>
      <c r="B144" s="1" t="s">
        <v>359</v>
      </c>
      <c r="C144" s="1"/>
      <c r="D144" s="1">
        <v>611</v>
      </c>
      <c r="E144" s="1" t="s">
        <v>360</v>
      </c>
      <c r="F144" s="62"/>
      <c r="G144" s="6">
        <v>0</v>
      </c>
      <c r="H144" s="53">
        <f>VLOOKUP(B144,Data!$A$2:$C$173,3,FALSE)</f>
        <v>4</v>
      </c>
      <c r="M144" s="4" t="e">
        <f>IF(#REF!="Y",DBS(G144,"DPs-budgeting:SBB - Detail","working plan",#REF!,#REF!,$B144,$M$2),"")</f>
        <v>#REF!</v>
      </c>
      <c r="N144" s="4" t="e">
        <f>IF(#REF!="Y",DBS(0.25,"DPs-budgeting:SBB - Detail","working plan",#REF!,#REF!,$B144,$N$2),"")</f>
        <v>#REF!</v>
      </c>
    </row>
    <row r="145" spans="1:14" hidden="1">
      <c r="A145" s="1" t="s">
        <v>291</v>
      </c>
      <c r="B145" s="1" t="s">
        <v>292</v>
      </c>
      <c r="C145" s="1"/>
      <c r="D145" s="1">
        <f t="shared" ref="D145:D154" si="0">VALUE(B145)</f>
        <v>421</v>
      </c>
      <c r="E145" s="1" t="s">
        <v>293</v>
      </c>
      <c r="F145" s="62"/>
      <c r="G145" s="6">
        <v>0</v>
      </c>
      <c r="H145" s="53" t="e">
        <f>VLOOKUP(B145,Data!$A$2:$C$173,3,FALSE)</f>
        <v>#N/A</v>
      </c>
      <c r="M145" s="4" t="e">
        <f>IF(#REF!="Y",DBS(G145,"DPs-budgeting:SBB - Detail","working plan",#REF!,#REF!,$B145,$M$2),"")</f>
        <v>#REF!</v>
      </c>
      <c r="N145" s="4" t="e">
        <f>IF(#REF!="Y",DBS(0.25,"DPs-budgeting:SBB - Detail","working plan",#REF!,#REF!,$B145,$N$2),"")</f>
        <v>#REF!</v>
      </c>
    </row>
    <row r="146" spans="1:14" hidden="1">
      <c r="A146" s="1" t="s">
        <v>291</v>
      </c>
      <c r="B146" s="1" t="s">
        <v>240</v>
      </c>
      <c r="C146" s="1"/>
      <c r="D146" s="1">
        <f t="shared" si="0"/>
        <v>476</v>
      </c>
      <c r="E146" s="1" t="s">
        <v>295</v>
      </c>
      <c r="F146" s="62"/>
      <c r="G146" s="6">
        <v>0</v>
      </c>
      <c r="H146" s="53" t="e">
        <f>VLOOKUP(B146,Data!$A$2:$C$173,3,FALSE)</f>
        <v>#N/A</v>
      </c>
      <c r="M146" s="4" t="e">
        <f>IF(#REF!="Y",DBS(G146,"DPs-budgeting:SBB - Detail","working plan",#REF!,#REF!,$B146,$M$2),"")</f>
        <v>#REF!</v>
      </c>
      <c r="N146" s="4" t="e">
        <f>IF(#REF!="Y",DBS(0.25,"DPs-budgeting:SBB - Detail","working plan",#REF!,#REF!,$B146,$N$2),"")</f>
        <v>#REF!</v>
      </c>
    </row>
    <row r="147" spans="1:14" hidden="1">
      <c r="A147" s="1" t="s">
        <v>291</v>
      </c>
      <c r="B147" s="1">
        <v>398</v>
      </c>
      <c r="C147" s="1"/>
      <c r="D147" s="1">
        <v>398</v>
      </c>
      <c r="E147" s="1" t="s">
        <v>361</v>
      </c>
      <c r="F147" s="62"/>
      <c r="G147" s="6">
        <v>0</v>
      </c>
      <c r="H147" s="53" t="e">
        <f>VLOOKUP(B147,Data!$A$2:$C$173,3,FALSE)</f>
        <v>#N/A</v>
      </c>
      <c r="M147" s="4" t="e">
        <f>IF(#REF!="Y",DBS(G147,"DPs-budgeting:SBB - Detail","working plan",#REF!,#REF!,$B147,$M$2),"")</f>
        <v>#REF!</v>
      </c>
      <c r="N147" s="4" t="e">
        <f>IF(#REF!="Y",DBS(0.25,"DPs-budgeting:SBB - Detail","working plan",#REF!,#REF!,$B147,$N$2),"")</f>
        <v>#REF!</v>
      </c>
    </row>
    <row r="148" spans="1:14" hidden="1">
      <c r="A148" s="1" t="s">
        <v>291</v>
      </c>
      <c r="B148" s="44" t="s">
        <v>362</v>
      </c>
      <c r="C148" s="44"/>
      <c r="D148" s="1">
        <f>VALUE(B148)</f>
        <v>610</v>
      </c>
      <c r="E148" s="1" t="s">
        <v>363</v>
      </c>
      <c r="F148" s="62"/>
      <c r="G148" s="6">
        <v>0</v>
      </c>
      <c r="H148" s="53" t="e">
        <f>VLOOKUP(B148,Data!$A$2:$C$173,3,FALSE)</f>
        <v>#N/A</v>
      </c>
      <c r="M148" s="4" t="e">
        <f>IF(#REF!="Y",DBS(G148,"DPs-budgeting:SBB - Detail","working plan",#REF!,#REF!,$B148,$M$2),"")</f>
        <v>#REF!</v>
      </c>
      <c r="N148" s="4" t="e">
        <f>IF(#REF!="Y",DBS(0.25,"DPs-budgeting:SBB - Detail","working plan",#REF!,#REF!,$B148,$N$2),"")</f>
        <v>#REF!</v>
      </c>
    </row>
    <row r="149" spans="1:14" hidden="1">
      <c r="A149" s="1" t="s">
        <v>291</v>
      </c>
      <c r="B149" s="1" t="s">
        <v>243</v>
      </c>
      <c r="C149" s="1"/>
      <c r="D149" s="1">
        <f t="shared" si="0"/>
        <v>484</v>
      </c>
      <c r="E149" s="1" t="s">
        <v>296</v>
      </c>
      <c r="F149" s="62"/>
      <c r="G149" s="6">
        <v>0</v>
      </c>
      <c r="H149" s="53">
        <f>VLOOKUP(B149,Data!$A$2:$C$173,3,FALSE)</f>
        <v>14</v>
      </c>
      <c r="M149" s="4" t="e">
        <f>IF(#REF!="Y",DBS(G149,"DPs-budgeting:SBB - Detail","working plan",#REF!,#REF!,$B149,$M$2),"")</f>
        <v>#REF!</v>
      </c>
      <c r="N149" s="4" t="e">
        <f>IF(#REF!="Y",DBS(0.25,"DPs-budgeting:SBB - Detail","working plan",#REF!,#REF!,$B149,$N$2),"")</f>
        <v>#REF!</v>
      </c>
    </row>
    <row r="150" spans="1:14" hidden="1">
      <c r="A150" s="1" t="s">
        <v>291</v>
      </c>
      <c r="B150" s="1" t="s">
        <v>238</v>
      </c>
      <c r="C150" s="1"/>
      <c r="D150" s="1">
        <f t="shared" si="0"/>
        <v>603</v>
      </c>
      <c r="E150" s="1" t="s">
        <v>297</v>
      </c>
      <c r="F150" s="62"/>
      <c r="G150" s="6">
        <v>0</v>
      </c>
      <c r="H150" s="53">
        <f>VLOOKUP(B150,Data!$A$2:$C$173,3,FALSE)</f>
        <v>2</v>
      </c>
      <c r="M150" s="4" t="e">
        <f>IF(#REF!="Y",DBS(G150,"DPs-budgeting:SBB - Detail","working plan",#REF!,#REF!,$B150,$M$2),"")</f>
        <v>#REF!</v>
      </c>
      <c r="N150" s="4" t="e">
        <f>IF(#REF!="Y",DBS(0.25,"DPs-budgeting:SBB - Detail","working plan",#REF!,#REF!,$B150,$N$2),"")</f>
        <v>#REF!</v>
      </c>
    </row>
    <row r="151" spans="1:14" hidden="1">
      <c r="A151" s="1" t="s">
        <v>291</v>
      </c>
      <c r="B151" s="1" t="s">
        <v>239</v>
      </c>
      <c r="C151" s="1"/>
      <c r="D151" s="1">
        <f>VALUE(B151)</f>
        <v>473</v>
      </c>
      <c r="E151" s="1" t="s">
        <v>294</v>
      </c>
      <c r="F151" s="62"/>
      <c r="G151" s="6">
        <v>0</v>
      </c>
      <c r="H151" s="53">
        <f>VLOOKUP(B151,Data!$A$2:$C$173,3,FALSE)</f>
        <v>5</v>
      </c>
      <c r="M151" s="4" t="e">
        <f>IF(#REF!="Y",DBS(G151,"DPs-budgeting:SBB - Detail","working plan",#REF!,#REF!,$B151,$M$2),"")</f>
        <v>#REF!</v>
      </c>
      <c r="N151" s="4" t="e">
        <f>IF(#REF!="Y",DBS(0.25,"DPs-budgeting:SBB - Detail","working plan",#REF!,#REF!,$B151,$N$2),"")</f>
        <v>#REF!</v>
      </c>
    </row>
    <row r="152" spans="1:14" hidden="1">
      <c r="A152" s="1" t="s">
        <v>291</v>
      </c>
      <c r="B152" s="42" t="s">
        <v>342</v>
      </c>
      <c r="C152" s="42"/>
      <c r="D152" s="1">
        <v>604</v>
      </c>
      <c r="E152" s="43" t="s">
        <v>343</v>
      </c>
      <c r="F152" s="67"/>
      <c r="G152" s="6">
        <v>0</v>
      </c>
      <c r="H152" s="53">
        <f>VLOOKUP(B152,Data!$A$2:$C$173,3,FALSE)</f>
        <v>11</v>
      </c>
      <c r="M152" s="4" t="e">
        <f>IF(#REF!="Y",DBS(G152,"DPs-budgeting:SBB - Detail","working plan",#REF!,#REF!,$B152,$M$2),"")</f>
        <v>#REF!</v>
      </c>
      <c r="N152" s="4" t="e">
        <f>IF(#REF!="Y",DBS(0.25,"DPs-budgeting:SBB - Detail","working plan",#REF!,#REF!,$B152,$N$2),"")</f>
        <v>#REF!</v>
      </c>
    </row>
    <row r="153" spans="1:14" hidden="1">
      <c r="A153" s="41" t="s">
        <v>291</v>
      </c>
      <c r="B153" s="1" t="s">
        <v>236</v>
      </c>
      <c r="C153" s="1"/>
      <c r="D153" s="1">
        <f t="shared" si="0"/>
        <v>605</v>
      </c>
      <c r="E153" s="1" t="s">
        <v>298</v>
      </c>
      <c r="F153" s="62"/>
      <c r="G153" s="6">
        <v>0</v>
      </c>
      <c r="H153" s="53">
        <f>VLOOKUP(B153,Data!$A$2:$C$173,3,FALSE)</f>
        <v>150</v>
      </c>
      <c r="M153" s="4" t="e">
        <f>IF(#REF!="Y",DBS(G153,"DPs-budgeting:SBB - Detail","working plan",#REF!,#REF!,$B153,$M$2),"")</f>
        <v>#REF!</v>
      </c>
      <c r="N153" s="4" t="e">
        <f>IF(#REF!="Y",DBS(0.25,"DPs-budgeting:SBB - Detail","working plan",#REF!,#REF!,$B153,$N$2),"")</f>
        <v>#REF!</v>
      </c>
    </row>
    <row r="154" spans="1:14" hidden="1">
      <c r="A154" s="1" t="s">
        <v>291</v>
      </c>
      <c r="B154" s="1" t="s">
        <v>242</v>
      </c>
      <c r="C154" s="1"/>
      <c r="D154" s="1">
        <f t="shared" si="0"/>
        <v>630</v>
      </c>
      <c r="E154" s="1" t="s">
        <v>299</v>
      </c>
      <c r="F154" s="62"/>
      <c r="G154" s="6">
        <v>0</v>
      </c>
      <c r="H154" s="53" t="e">
        <f>VLOOKUP(B154,Data!$A$2:$C$173,3,FALSE)</f>
        <v>#N/A</v>
      </c>
      <c r="I154" s="3"/>
      <c r="J154" s="89"/>
      <c r="M154" s="4" t="e">
        <f>IF(#REF!="Y",DBS(G154,"DPs-budgeting:SBB - Detail","working plan",#REF!,#REF!,$B154,$M$2),"")</f>
        <v>#REF!</v>
      </c>
      <c r="N154" s="4" t="e">
        <f>IF(#REF!="Y",DBS(0.25,"DPs-budgeting:SBB - Detail","working plan",#REF!,#REF!,$B154,$N$2),"")</f>
        <v>#REF!</v>
      </c>
    </row>
    <row r="155" spans="1:14" hidden="1">
      <c r="A155" s="1" t="s">
        <v>291</v>
      </c>
      <c r="B155" s="1" t="s">
        <v>237</v>
      </c>
      <c r="C155" s="1"/>
      <c r="D155" s="1">
        <f>VALUE(B155)</f>
        <v>682</v>
      </c>
      <c r="E155" s="1" t="s">
        <v>300</v>
      </c>
      <c r="F155" s="62"/>
      <c r="G155" s="6">
        <v>0</v>
      </c>
      <c r="H155" s="53">
        <f>VLOOKUP(B155,Data!$A$2:$C$173,3,FALSE)</f>
        <v>16</v>
      </c>
    </row>
    <row r="156" spans="1:14" hidden="1">
      <c r="A156" s="1" t="s">
        <v>291</v>
      </c>
      <c r="B156" s="1" t="s">
        <v>241</v>
      </c>
      <c r="C156" s="1"/>
      <c r="D156" s="1">
        <f>VALUE(B156)</f>
        <v>477</v>
      </c>
      <c r="E156" s="1" t="s">
        <v>301</v>
      </c>
      <c r="F156" s="62"/>
      <c r="G156" s="6">
        <v>0</v>
      </c>
      <c r="H156" s="53">
        <f>VLOOKUP(B156,Data!$A$2:$C$173,3,FALSE)</f>
        <v>7</v>
      </c>
    </row>
    <row r="157" spans="1:14" hidden="1">
      <c r="A157" s="1" t="s">
        <v>291</v>
      </c>
      <c r="B157" s="1" t="s">
        <v>364</v>
      </c>
      <c r="C157" s="1"/>
      <c r="D157" s="1">
        <v>622</v>
      </c>
      <c r="E157" s="1" t="s">
        <v>365</v>
      </c>
      <c r="F157" s="62"/>
      <c r="G157" s="6">
        <v>0</v>
      </c>
      <c r="H157" s="53" t="e">
        <f>VLOOKUP(B157,Data!$A$2:$C$173,3,FALSE)</f>
        <v>#N/A</v>
      </c>
      <c r="M157" s="4" t="e">
        <f>IF(#REF!="Y",DBS(G157,"DPs-budgeting:SBB - Detail","working plan",#REF!,#REF!,$B157,$M$2),"")</f>
        <v>#REF!</v>
      </c>
      <c r="N157" s="4" t="e">
        <f>IF(#REF!="Y",DBS(0.25,"DPs-budgeting:SBB - Detail","working plan",#REF!,#REF!,$B157,$N$2),"")</f>
        <v>#REF!</v>
      </c>
    </row>
    <row r="158" spans="1:14" hidden="1">
      <c r="A158" s="1" t="s">
        <v>291</v>
      </c>
      <c r="B158" s="1" t="s">
        <v>366</v>
      </c>
      <c r="C158" s="1"/>
      <c r="D158" s="1">
        <v>505</v>
      </c>
      <c r="E158" s="1" t="s">
        <v>367</v>
      </c>
      <c r="F158" s="62"/>
      <c r="G158" s="6">
        <v>0</v>
      </c>
      <c r="H158" s="53" t="e">
        <f>VLOOKUP(B158,Data!$A$2:$C$173,3,FALSE)</f>
        <v>#N/A</v>
      </c>
      <c r="M158" s="4" t="e">
        <f>IF(#REF!="Y",DBS(G158,"DPs-budgeting:SBB - Detail","working plan",#REF!,#REF!,$B158,$M$2),"")</f>
        <v>#REF!</v>
      </c>
      <c r="N158" s="4" t="e">
        <f>IF(#REF!="Y",DBS(0.25,"DPs-budgeting:SBB - Detail","working plan",#REF!,#REF!,$B158,$N$2),"")</f>
        <v>#REF!</v>
      </c>
    </row>
    <row r="159" spans="1:14" hidden="1">
      <c r="A159" s="1" t="s">
        <v>291</v>
      </c>
      <c r="B159" s="1" t="s">
        <v>368</v>
      </c>
      <c r="C159" s="1"/>
      <c r="D159" s="1">
        <v>609</v>
      </c>
      <c r="E159" s="1" t="s">
        <v>369</v>
      </c>
      <c r="F159" s="62"/>
      <c r="G159" s="6">
        <v>0</v>
      </c>
      <c r="H159" s="53" t="e">
        <f>VLOOKUP(B159,Data!$A$2:$C$173,3,FALSE)</f>
        <v>#N/A</v>
      </c>
      <c r="M159" s="4" t="e">
        <f>IF(#REF!="Y",DBS(G159,"DPs-budgeting:SBB - Detail","working plan",#REF!,#REF!,$B159,$M$2),"")</f>
        <v>#REF!</v>
      </c>
      <c r="N159" s="4" t="e">
        <f>IF(#REF!="Y",DBS(0.25,"DPs-budgeting:SBB - Detail","working plan",#REF!,#REF!,$B159,$N$2),"")</f>
        <v>#REF!</v>
      </c>
    </row>
    <row r="160" spans="1:14" hidden="1">
      <c r="A160" s="1" t="s">
        <v>291</v>
      </c>
      <c r="B160" s="1" t="s">
        <v>370</v>
      </c>
      <c r="C160" s="1"/>
      <c r="D160" s="1">
        <v>399</v>
      </c>
      <c r="E160" s="1" t="s">
        <v>371</v>
      </c>
      <c r="F160" s="62"/>
      <c r="G160" s="6">
        <v>0</v>
      </c>
      <c r="H160" s="53" t="e">
        <f>VLOOKUP(B160,Data!$A$2:$C$173,3,FALSE)</f>
        <v>#N/A</v>
      </c>
    </row>
    <row r="161" spans="1:14" hidden="1">
      <c r="A161" s="1" t="s">
        <v>291</v>
      </c>
      <c r="B161" s="18"/>
      <c r="C161" s="18"/>
      <c r="D161" s="18"/>
      <c r="E161" s="26" t="s">
        <v>244</v>
      </c>
      <c r="F161" s="63"/>
      <c r="G161" s="45">
        <f>SUM(G144:G160)</f>
        <v>0</v>
      </c>
      <c r="H161" s="53" t="e">
        <f>VLOOKUP(B161,Data!$A$2:$C$173,3,FALSE)</f>
        <v>#N/A</v>
      </c>
    </row>
    <row r="162" spans="1:14" hidden="1">
      <c r="A162" s="34" t="s">
        <v>302</v>
      </c>
      <c r="B162" s="18"/>
      <c r="C162" s="18"/>
      <c r="D162" s="18"/>
      <c r="E162" s="18"/>
      <c r="F162" s="19"/>
      <c r="G162" s="8"/>
      <c r="H162" s="53" t="e">
        <f>VLOOKUP(B162,Data!$A$2:$C$173,3,FALSE)</f>
        <v>#N/A</v>
      </c>
    </row>
    <row r="163" spans="1:14" hidden="1">
      <c r="A163" s="18"/>
      <c r="B163" s="1" t="s">
        <v>263</v>
      </c>
      <c r="C163" s="1"/>
      <c r="D163" s="1">
        <f>VALUE(B163)</f>
        <v>326</v>
      </c>
      <c r="E163" s="1" t="s">
        <v>264</v>
      </c>
      <c r="F163" s="62"/>
      <c r="G163" s="6">
        <v>0</v>
      </c>
      <c r="H163" s="53" t="e">
        <f>VLOOKUP(B163,Data!$A$2:$C$173,3,FALSE)</f>
        <v>#N/A</v>
      </c>
      <c r="M163" s="4" t="e">
        <f>IF(#REF!="Y",DBS(G163,"DPs-budgeting:SBB - Detail","working plan",#REF!,#REF!,$B163,$M$2),"")</f>
        <v>#REF!</v>
      </c>
      <c r="N163" s="4" t="e">
        <f>IF(#REF!="Y",DBS(0.25,"DPs-budgeting:SBB - Detail","working plan",#REF!,#REF!,$B163,$N$2),"")</f>
        <v>#REF!</v>
      </c>
    </row>
    <row r="164" spans="1:14" hidden="1">
      <c r="A164" s="1" t="s">
        <v>303</v>
      </c>
      <c r="B164" s="1" t="s">
        <v>261</v>
      </c>
      <c r="C164" s="1"/>
      <c r="D164" s="1">
        <f>VALUE(B164)</f>
        <v>750</v>
      </c>
      <c r="E164" s="1" t="s">
        <v>262</v>
      </c>
      <c r="F164" s="62"/>
      <c r="G164" s="6">
        <v>0</v>
      </c>
      <c r="H164" s="53">
        <f>VLOOKUP(B164,Data!$A$2:$C$173,3,FALSE)</f>
        <v>15</v>
      </c>
      <c r="M164" s="4" t="e">
        <f>IF(#REF!="Y",DBS(G164,"DPs-budgeting:SBB - Detail","working plan",#REF!,#REF!,$B164,$M$2),"")</f>
        <v>#REF!</v>
      </c>
      <c r="N164" s="4" t="e">
        <f>IF(#REF!="Y",DBS(0.25,"DPs-budgeting:SBB - Detail","working plan",#REF!,#REF!,$B164,$N$2),"")</f>
        <v>#REF!</v>
      </c>
    </row>
    <row r="165" spans="1:14" hidden="1">
      <c r="A165" s="1" t="s">
        <v>303</v>
      </c>
      <c r="B165" s="1" t="s">
        <v>266</v>
      </c>
      <c r="C165" s="1"/>
      <c r="D165" s="1">
        <f>VALUE(B165)</f>
        <v>487</v>
      </c>
      <c r="E165" s="1" t="s">
        <v>267</v>
      </c>
      <c r="F165" s="62"/>
      <c r="G165" s="6">
        <v>0</v>
      </c>
      <c r="H165" s="53">
        <f>VLOOKUP(B165,Data!$A$2:$C$173,3,FALSE)</f>
        <v>8</v>
      </c>
      <c r="M165" s="4" t="e">
        <f>IF(#REF!="Y",DBS(G165,"DPs-budgeting:SBB - Detail","working plan",#REF!,#REF!,$B165,$M$2),"")</f>
        <v>#REF!</v>
      </c>
      <c r="N165" s="4" t="e">
        <f>IF(#REF!="Y",DBS(0.25,"DPs-budgeting:SBB - Detail","working plan",#REF!,#REF!,$B165,$N$2),"")</f>
        <v>#REF!</v>
      </c>
    </row>
    <row r="166" spans="1:14" hidden="1">
      <c r="A166" s="1" t="s">
        <v>303</v>
      </c>
      <c r="B166" s="18"/>
      <c r="C166" s="18"/>
      <c r="D166" s="18"/>
      <c r="E166" s="26"/>
      <c r="F166" s="63"/>
      <c r="G166" s="45">
        <f>SUM(G163:G165)</f>
        <v>0</v>
      </c>
      <c r="H166" s="53" t="e">
        <f>VLOOKUP(B166,Data!$A$2:$C$173,3,FALSE)</f>
        <v>#N/A</v>
      </c>
      <c r="M166" s="4" t="e">
        <f>IF(#REF!="Y",DBS(G166,"DPs-budgeting:SBB - Detail","working plan",#REF!,#REF!,$B166,$M$2),"")</f>
        <v>#REF!</v>
      </c>
      <c r="N166" s="4" t="e">
        <f>IF(#REF!="Y",DBS(0.25,"DPs-budgeting:SBB - Detail","working plan",#REF!,#REF!,$B166,$N$2),"")</f>
        <v>#REF!</v>
      </c>
    </row>
    <row r="167" spans="1:14" hidden="1">
      <c r="A167" s="34" t="s">
        <v>304</v>
      </c>
      <c r="B167" s="36"/>
      <c r="C167" s="36"/>
      <c r="D167" s="37"/>
      <c r="E167" s="18"/>
      <c r="F167" s="19"/>
      <c r="G167" s="18"/>
      <c r="H167" s="53" t="e">
        <f>VLOOKUP(B167,Data!$A$2:$C$173,3,FALSE)</f>
        <v>#N/A</v>
      </c>
      <c r="M167" s="4" t="e">
        <f>IF(#REF!="Y",DBS(G167,"DPs-budgeting:SBB - Detail","working plan",#REF!,#REF!,$B167,$M$2),"")</f>
        <v>#REF!</v>
      </c>
      <c r="N167" s="4" t="e">
        <f>IF(#REF!="Y",DBS(0.25,"DPs-budgeting:SBB - Detail","working plan",#REF!,#REF!,$B167,$N$2),"")</f>
        <v>#REF!</v>
      </c>
    </row>
    <row r="168" spans="1:14" hidden="1">
      <c r="A168" s="35"/>
      <c r="B168" s="36"/>
      <c r="C168" s="36"/>
      <c r="D168" s="37"/>
      <c r="E168" s="18"/>
      <c r="F168" s="19"/>
      <c r="G168" s="18"/>
      <c r="H168" s="53" t="e">
        <f>VLOOKUP(B168,Data!$A$2:$C$173,3,FALSE)</f>
        <v>#N/A</v>
      </c>
      <c r="M168" s="4" t="e">
        <f>IF(#REF!="Y",DBS(G168,"DPs-budgeting:SBB - Detail","working plan",#REF!,#REF!,$B168,$M$2),"")</f>
        <v>#REF!</v>
      </c>
      <c r="N168" s="4" t="e">
        <f>IF(#REF!="Y",DBS(0.25,"DPs-budgeting:SBB - Detail","working plan",#REF!,#REF!,$B168,$N$2),"")</f>
        <v>#REF!</v>
      </c>
    </row>
    <row r="169" spans="1:14" hidden="1">
      <c r="A169" s="35"/>
      <c r="B169" s="1" t="s">
        <v>260</v>
      </c>
      <c r="C169" s="1"/>
      <c r="D169" s="1">
        <f t="shared" ref="D169:D205" si="1">VALUE(B169)</f>
        <v>488</v>
      </c>
      <c r="E169" s="1" t="s">
        <v>305</v>
      </c>
      <c r="F169" s="62"/>
      <c r="G169" s="6">
        <v>0</v>
      </c>
      <c r="H169" s="53">
        <f>VLOOKUP(B169,Data!$A$2:$C$173,3,FALSE)</f>
        <v>7</v>
      </c>
      <c r="M169" s="4" t="e">
        <f>IF(#REF!="Y",DBS(G169,"DPs-budgeting:SBB - Detail","working plan",#REF!,#REF!,$B169,$M$2),"")</f>
        <v>#REF!</v>
      </c>
      <c r="N169" s="4" t="e">
        <f>IF(#REF!="Y",DBS(0.25,"DPs-budgeting:SBB - Detail","working plan",#REF!,#REF!,$B169,$N$2),"")</f>
        <v>#REF!</v>
      </c>
    </row>
    <row r="170" spans="1:14" hidden="1">
      <c r="A170" s="1" t="s">
        <v>272</v>
      </c>
      <c r="B170" s="1" t="s">
        <v>273</v>
      </c>
      <c r="C170" s="1"/>
      <c r="D170" s="1">
        <f t="shared" si="1"/>
        <v>330</v>
      </c>
      <c r="E170" s="1" t="s">
        <v>306</v>
      </c>
      <c r="F170" s="62"/>
      <c r="G170" s="6">
        <v>0</v>
      </c>
      <c r="H170" s="53">
        <f>VLOOKUP(B170,Data!$A$2:$C$173,3,FALSE)</f>
        <v>10</v>
      </c>
      <c r="M170" s="4" t="e">
        <f>IF(#REF!="Y",DBS(G170,"DPs-budgeting:SBB - Detail","working plan",#REF!,#REF!,$B170,$M$2),"")</f>
        <v>#REF!</v>
      </c>
      <c r="N170" s="4" t="e">
        <f>IF(#REF!="Y",DBS(0.25,"DPs-budgeting:SBB - Detail","working plan",#REF!,#REF!,$B170,$N$2),"")</f>
        <v>#REF!</v>
      </c>
    </row>
    <row r="171" spans="1:14" hidden="1">
      <c r="A171" s="1" t="s">
        <v>272</v>
      </c>
      <c r="B171" s="1" t="s">
        <v>251</v>
      </c>
      <c r="C171" s="1"/>
      <c r="D171" s="1">
        <f t="shared" si="1"/>
        <v>479</v>
      </c>
      <c r="E171" s="1" t="s">
        <v>307</v>
      </c>
      <c r="F171" s="62"/>
      <c r="G171" s="6">
        <v>0</v>
      </c>
      <c r="H171" s="53">
        <f>VLOOKUP(B171,Data!$A$2:$C$173,3,FALSE)</f>
        <v>4</v>
      </c>
      <c r="M171" s="4" t="e">
        <f>IF(#REF!="Y",DBS(G171,"DPs-budgeting:SBB - Detail","working plan",#REF!,#REF!,$B171,$M$2),"")</f>
        <v>#REF!</v>
      </c>
      <c r="N171" s="4" t="e">
        <f>IF(#REF!="Y",DBS(0.25,"DPs-budgeting:SBB - Detail","working plan",#REF!,#REF!,$B171,$N$2),"")</f>
        <v>#REF!</v>
      </c>
    </row>
    <row r="172" spans="1:14" hidden="1">
      <c r="A172" s="1" t="s">
        <v>272</v>
      </c>
      <c r="B172" s="1" t="s">
        <v>249</v>
      </c>
      <c r="C172" s="1"/>
      <c r="D172" s="1">
        <f t="shared" si="1"/>
        <v>707</v>
      </c>
      <c r="E172" s="1" t="s">
        <v>308</v>
      </c>
      <c r="F172" s="62"/>
      <c r="G172" s="6">
        <v>0</v>
      </c>
      <c r="H172" s="53">
        <f>VLOOKUP(B172,Data!$A$2:$C$173,3,FALSE)</f>
        <v>13</v>
      </c>
      <c r="M172" s="4" t="e">
        <f>IF(#REF!="Y",DBS(G172,"DPs-budgeting:SBB - Detail","working plan",#REF!,#REF!,$B172,$M$2),"")</f>
        <v>#REF!</v>
      </c>
      <c r="N172" s="4" t="e">
        <f>IF(#REF!="Y",DBS(0.25,"DPs-budgeting:SBB - Detail","working plan",#REF!,#REF!,$B172,$N$2),"")</f>
        <v>#REF!</v>
      </c>
    </row>
    <row r="173" spans="1:14" hidden="1">
      <c r="A173" s="1" t="s">
        <v>272</v>
      </c>
      <c r="B173" s="1" t="s">
        <v>274</v>
      </c>
      <c r="C173" s="1"/>
      <c r="D173" s="1">
        <f t="shared" si="1"/>
        <v>438</v>
      </c>
      <c r="E173" s="1" t="s">
        <v>309</v>
      </c>
      <c r="F173" s="62"/>
      <c r="G173" s="6">
        <v>0</v>
      </c>
      <c r="H173" s="53">
        <f>VLOOKUP(B173,Data!$A$2:$C$173,3,FALSE)</f>
        <v>89</v>
      </c>
      <c r="M173" s="4" t="e">
        <f>IF(#REF!="Y",DBS(G173,"DPs-budgeting:SBB - Detail","working plan",#REF!,#REF!,$B173,$M$2),"")</f>
        <v>#REF!</v>
      </c>
      <c r="N173" s="4" t="e">
        <f>IF(#REF!="Y",DBS(0.25,"DPs-budgeting:SBB - Detail","working plan",#REF!,#REF!,$B173,$N$2),"")</f>
        <v>#REF!</v>
      </c>
    </row>
    <row r="174" spans="1:14" hidden="1">
      <c r="A174" s="1" t="s">
        <v>272</v>
      </c>
      <c r="B174" s="1" t="s">
        <v>310</v>
      </c>
      <c r="C174" s="1"/>
      <c r="D174" s="1">
        <v>443</v>
      </c>
      <c r="E174" s="1" t="s">
        <v>311</v>
      </c>
      <c r="F174" s="62"/>
      <c r="G174" s="6">
        <v>0</v>
      </c>
      <c r="H174" s="53">
        <f>VLOOKUP(B174,Data!$A$2:$C$173,3,FALSE)</f>
        <v>16</v>
      </c>
      <c r="M174" s="4" t="e">
        <f>IF(#REF!="Y",DBS(G174,"DPs-budgeting:SBB - Detail","working plan",#REF!,#REF!,$B174,$M$2),"")</f>
        <v>#REF!</v>
      </c>
      <c r="N174" s="4" t="e">
        <f>IF(#REF!="Y",DBS(0.25,"DPs-budgeting:SBB - Detail","working plan",#REF!,#REF!,$B174,$N$2),"")</f>
        <v>#REF!</v>
      </c>
    </row>
    <row r="175" spans="1:14" hidden="1">
      <c r="A175" s="1" t="s">
        <v>272</v>
      </c>
      <c r="B175" s="1" t="s">
        <v>255</v>
      </c>
      <c r="C175" s="1"/>
      <c r="D175" s="1">
        <f t="shared" si="1"/>
        <v>481</v>
      </c>
      <c r="E175" s="1" t="s">
        <v>312</v>
      </c>
      <c r="F175" s="62"/>
      <c r="G175" s="6">
        <v>0</v>
      </c>
      <c r="H175" s="53">
        <f>VLOOKUP(B175,Data!$A$2:$C$173,3,FALSE)</f>
        <v>119</v>
      </c>
      <c r="M175" s="4" t="e">
        <f>IF(#REF!="Y",DBS(G175,"DPs-budgeting:SBB - Detail","working plan",#REF!,#REF!,$B175,$M$2),"")</f>
        <v>#REF!</v>
      </c>
      <c r="N175" s="4" t="e">
        <f>IF(#REF!="Y",DBS(0.25,"DPs-budgeting:SBB - Detail","working plan",#REF!,#REF!,$B175,$N$2),"")</f>
        <v>#REF!</v>
      </c>
    </row>
    <row r="176" spans="1:14" hidden="1">
      <c r="A176" s="1" t="s">
        <v>272</v>
      </c>
      <c r="B176" s="1" t="s">
        <v>256</v>
      </c>
      <c r="C176" s="1"/>
      <c r="D176" s="1">
        <f t="shared" si="1"/>
        <v>489</v>
      </c>
      <c r="E176" s="1" t="s">
        <v>313</v>
      </c>
      <c r="F176" s="62"/>
      <c r="G176" s="6">
        <v>0</v>
      </c>
      <c r="H176" s="53" t="e">
        <f>VLOOKUP(B176,Data!$A$2:$C$173,3,FALSE)</f>
        <v>#N/A</v>
      </c>
      <c r="M176" s="4" t="e">
        <f>IF(#REF!="Y",DBS(G176,"DPs-budgeting:SBB - Detail","working plan",#REF!,#REF!,$B176,$M$2),"")</f>
        <v>#REF!</v>
      </c>
      <c r="N176" s="4" t="e">
        <f>IF(#REF!="Y",DBS(0.25,"DPs-budgeting:SBB - Detail","working plan",#REF!,#REF!,$B176,$N$2),"")</f>
        <v>#REF!</v>
      </c>
    </row>
    <row r="177" spans="1:14" hidden="1">
      <c r="A177" s="1" t="s">
        <v>272</v>
      </c>
      <c r="B177" s="1" t="s">
        <v>275</v>
      </c>
      <c r="C177" s="1"/>
      <c r="D177" s="1">
        <f t="shared" si="1"/>
        <v>439</v>
      </c>
      <c r="E177" s="1" t="s">
        <v>314</v>
      </c>
      <c r="F177" s="62"/>
      <c r="G177" s="6">
        <v>0</v>
      </c>
      <c r="H177" s="53">
        <f>VLOOKUP(B177,Data!$A$2:$C$173,3,FALSE)</f>
        <v>21</v>
      </c>
      <c r="M177" s="4" t="e">
        <f>IF(#REF!="Y",DBS(G177,"DPs-budgeting:SBB - Detail","working plan",#REF!,#REF!,$B177,$M$2),"")</f>
        <v>#REF!</v>
      </c>
      <c r="N177" s="4" t="e">
        <f>IF(#REF!="Y",DBS(0.25,"DPs-budgeting:SBB - Detail","working plan",#REF!,#REF!,$B177,$N$2),"")</f>
        <v>#REF!</v>
      </c>
    </row>
    <row r="178" spans="1:14" hidden="1">
      <c r="A178" s="1" t="s">
        <v>272</v>
      </c>
      <c r="B178" s="1" t="s">
        <v>276</v>
      </c>
      <c r="C178" s="1"/>
      <c r="D178" s="1">
        <f t="shared" si="1"/>
        <v>496</v>
      </c>
      <c r="E178" s="1" t="s">
        <v>315</v>
      </c>
      <c r="F178" s="62"/>
      <c r="G178" s="6">
        <v>0</v>
      </c>
      <c r="H178" s="53">
        <f>VLOOKUP(B178,Data!$A$2:$C$173,3,FALSE)</f>
        <v>17</v>
      </c>
      <c r="M178" s="4" t="e">
        <f>IF(#REF!="Y",DBS(G178,"DPs-budgeting:SBB - Detail","working plan",#REF!,#REF!,$B178,$M$2),"")</f>
        <v>#REF!</v>
      </c>
      <c r="N178" s="4" t="e">
        <f>IF(#REF!="Y",DBS(0.25,"DPs-budgeting:SBB - Detail","working plan",#REF!,#REF!,$B178,$N$2),"")</f>
        <v>#REF!</v>
      </c>
    </row>
    <row r="179" spans="1:14" hidden="1">
      <c r="A179" s="1" t="s">
        <v>272</v>
      </c>
      <c r="B179" s="1">
        <v>441</v>
      </c>
      <c r="C179" s="1"/>
      <c r="D179" s="1">
        <f t="shared" si="1"/>
        <v>441</v>
      </c>
      <c r="E179" s="1" t="s">
        <v>316</v>
      </c>
      <c r="F179" s="62"/>
      <c r="G179" s="6">
        <v>0</v>
      </c>
      <c r="H179" s="53" t="e">
        <f>VLOOKUP(B179,Data!$A$2:$C$173,3,FALSE)</f>
        <v>#N/A</v>
      </c>
      <c r="M179" s="4" t="e">
        <f>IF(#REF!="Y",DBS(G179,"DPs-budgeting:SBB - Detail","working plan",#REF!,#REF!,$B179,$M$2),"")</f>
        <v>#REF!</v>
      </c>
      <c r="N179" s="4" t="e">
        <f>IF(#REF!="Y",DBS(0.25,"DPs-budgeting:SBB - Detail","working plan",#REF!,#REF!,$B179,$N$2),"")</f>
        <v>#REF!</v>
      </c>
    </row>
    <row r="180" spans="1:14" hidden="1">
      <c r="A180" s="1" t="s">
        <v>272</v>
      </c>
      <c r="B180" s="44" t="s">
        <v>372</v>
      </c>
      <c r="C180" s="44"/>
      <c r="D180" s="1">
        <f t="shared" si="1"/>
        <v>436</v>
      </c>
      <c r="E180" s="1" t="s">
        <v>373</v>
      </c>
      <c r="F180" s="62"/>
      <c r="G180" s="6">
        <v>0</v>
      </c>
      <c r="H180" s="53" t="e">
        <f>VLOOKUP(B180,Data!$A$2:$C$173,3,FALSE)</f>
        <v>#N/A</v>
      </c>
      <c r="M180" s="4" t="e">
        <f>IF(#REF!="Y",DBS(G180,"DPs-budgeting:SBB - Detail","working plan",#REF!,#REF!,$B180,$M$2),"")</f>
        <v>#REF!</v>
      </c>
      <c r="N180" s="4" t="e">
        <f>IF(#REF!="Y",DBS(0.25,"DPs-budgeting:SBB - Detail","working plan",#REF!,#REF!,$B180,$N$2),"")</f>
        <v>#REF!</v>
      </c>
    </row>
    <row r="181" spans="1:14" hidden="1">
      <c r="A181" s="1" t="s">
        <v>272</v>
      </c>
      <c r="B181" s="44" t="s">
        <v>374</v>
      </c>
      <c r="C181" s="44"/>
      <c r="D181" s="1">
        <f t="shared" si="1"/>
        <v>474</v>
      </c>
      <c r="E181" s="1" t="s">
        <v>375</v>
      </c>
      <c r="F181" s="62"/>
      <c r="G181" s="6">
        <v>0</v>
      </c>
      <c r="H181" s="53" t="e">
        <f>VLOOKUP(B181,Data!$A$2:$C$173,3,FALSE)</f>
        <v>#N/A</v>
      </c>
      <c r="M181" s="4" t="e">
        <f>IF(#REF!="Y",DBS(G181,"DPs-budgeting:SBB - Detail","working plan",#REF!,#REF!,$B181,$M$2),"")</f>
        <v>#REF!</v>
      </c>
      <c r="N181" s="4" t="e">
        <f>IF(#REF!="Y",DBS(0.25,"DPs-budgeting:SBB - Detail","working plan",#REF!,#REF!,$B181,$N$2),"")</f>
        <v>#REF!</v>
      </c>
    </row>
    <row r="182" spans="1:14" hidden="1">
      <c r="A182" s="1" t="s">
        <v>272</v>
      </c>
      <c r="B182" s="44" t="s">
        <v>376</v>
      </c>
      <c r="C182" s="44"/>
      <c r="D182" s="1">
        <f t="shared" si="1"/>
        <v>167</v>
      </c>
      <c r="E182" s="1" t="s">
        <v>377</v>
      </c>
      <c r="F182" s="62"/>
      <c r="G182" s="6">
        <v>0</v>
      </c>
      <c r="H182" s="53" t="e">
        <f>VLOOKUP(B182,Data!$A$2:$C$173,3,FALSE)</f>
        <v>#N/A</v>
      </c>
      <c r="M182" s="4" t="e">
        <f>IF(#REF!="Y",DBS(G182,"DPs-budgeting:SBB - Detail","working plan",#REF!,#REF!,$B182,$M$2),"")</f>
        <v>#REF!</v>
      </c>
      <c r="N182" s="4" t="e">
        <f>IF(#REF!="Y",DBS(0.25,"DPs-budgeting:SBB - Detail","working plan",#REF!,#REF!,$B182,$N$2),"")</f>
        <v>#REF!</v>
      </c>
    </row>
    <row r="183" spans="1:14" hidden="1">
      <c r="A183" s="1" t="s">
        <v>272</v>
      </c>
      <c r="B183" s="44" t="s">
        <v>378</v>
      </c>
      <c r="C183" s="44"/>
      <c r="D183" s="1">
        <f t="shared" si="1"/>
        <v>168</v>
      </c>
      <c r="E183" s="1" t="s">
        <v>379</v>
      </c>
      <c r="F183" s="62"/>
      <c r="G183" s="6">
        <v>0</v>
      </c>
      <c r="H183" s="53" t="e">
        <f>VLOOKUP(B183,Data!$A$2:$C$173,3,FALSE)</f>
        <v>#N/A</v>
      </c>
      <c r="I183" s="3"/>
      <c r="J183" s="89"/>
      <c r="M183" s="4" t="e">
        <f>IF(#REF!="Y",DBS(G183,"DPs-budgeting:SBB - Detail","working plan",#REF!,#REF!,$B183,$M$2),"")</f>
        <v>#REF!</v>
      </c>
      <c r="N183" s="4" t="e">
        <f>IF(#REF!="Y",DBS(0.25,"DPs-budgeting:SBB - Detail","working plan",#REF!,#REF!,$B183,$N$2),"")</f>
        <v>#REF!</v>
      </c>
    </row>
    <row r="184" spans="1:14" hidden="1">
      <c r="A184" s="1" t="s">
        <v>272</v>
      </c>
      <c r="B184" s="44" t="s">
        <v>380</v>
      </c>
      <c r="C184" s="44"/>
      <c r="D184" s="1">
        <f t="shared" si="1"/>
        <v>435</v>
      </c>
      <c r="E184" s="1" t="s">
        <v>381</v>
      </c>
      <c r="F184" s="62"/>
      <c r="G184" s="6">
        <v>0</v>
      </c>
      <c r="H184" s="53" t="e">
        <f>VLOOKUP(B184,Data!$A$2:$C$173,3,FALSE)</f>
        <v>#N/A</v>
      </c>
      <c r="M184" s="4" t="e">
        <f>IF(#REF!="Y",DBS(G184,"DPs-budgeting:SBB - Detail","working plan",#REF!,#REF!,$B184,$M$2),"")</f>
        <v>#REF!</v>
      </c>
      <c r="N184" s="4" t="e">
        <f>IF(#REF!="Y",DBS(0.25,"DPs-budgeting:SBB - Detail","working plan",#REF!,#REF!,$B184,$N$2),"")</f>
        <v>#REF!</v>
      </c>
    </row>
    <row r="185" spans="1:14" hidden="1">
      <c r="A185" s="1" t="s">
        <v>272</v>
      </c>
      <c r="B185" s="1" t="s">
        <v>258</v>
      </c>
      <c r="C185" s="1"/>
      <c r="D185" s="1">
        <f>VALUE(B185)</f>
        <v>328</v>
      </c>
      <c r="E185" s="1" t="s">
        <v>317</v>
      </c>
      <c r="F185" s="62"/>
      <c r="G185" s="6">
        <v>0</v>
      </c>
      <c r="H185" s="53">
        <f>VLOOKUP(B185,Data!$A$2:$C$173,3,FALSE)</f>
        <v>14</v>
      </c>
      <c r="M185" s="4" t="e">
        <f>IF(#REF!="Y",DBS(G185,"DPs-budgeting:SBB - Detail","working plan",#REF!,#REF!,$B185,$M$2),"")</f>
        <v>#REF!</v>
      </c>
      <c r="N185" s="4" t="e">
        <f>IF(#REF!="Y",DBS(0.25,"DPs-budgeting:SBB - Detail","working plan",#REF!,#REF!,$B185,$N$2),"")</f>
        <v>#REF!</v>
      </c>
    </row>
    <row r="186" spans="1:14">
      <c r="A186" s="1" t="s">
        <v>272</v>
      </c>
      <c r="B186" s="1" t="s">
        <v>318</v>
      </c>
      <c r="C186" s="1"/>
      <c r="D186" s="1">
        <v>176</v>
      </c>
      <c r="E186" s="1" t="s">
        <v>319</v>
      </c>
      <c r="F186" s="62" t="s">
        <v>771</v>
      </c>
      <c r="G186" s="6">
        <v>0</v>
      </c>
      <c r="H186" s="53">
        <f>VLOOKUP(B186,Data!$A$2:$C$173,3,FALSE)</f>
        <v>4</v>
      </c>
      <c r="J186" s="86" t="s">
        <v>784</v>
      </c>
      <c r="K186" s="4" t="s">
        <v>782</v>
      </c>
      <c r="L186" s="4" t="s">
        <v>638</v>
      </c>
      <c r="M186" s="4" t="e">
        <f>IF(#REF!="Y",DBS(G186,"DPs-budgeting:SBB - Detail","working plan",#REF!,#REF!,$B186,$M$2),"")</f>
        <v>#REF!</v>
      </c>
      <c r="N186" s="4" t="e">
        <f>IF(#REF!="Y",DBS(0.25,"DPs-budgeting:SBB - Detail","working plan",#REF!,#REF!,$B186,$N$2),"")</f>
        <v>#REF!</v>
      </c>
    </row>
    <row r="187" spans="1:14" hidden="1">
      <c r="A187" s="1" t="s">
        <v>272</v>
      </c>
      <c r="B187" s="1" t="s">
        <v>277</v>
      </c>
      <c r="C187" s="1"/>
      <c r="D187" s="1">
        <f t="shared" si="1"/>
        <v>497</v>
      </c>
      <c r="E187" s="1" t="s">
        <v>320</v>
      </c>
      <c r="F187" s="62"/>
      <c r="G187" s="6">
        <v>0</v>
      </c>
      <c r="H187" s="53">
        <f>VLOOKUP(B187,Data!$A$2:$C$173,3,FALSE)</f>
        <v>9</v>
      </c>
      <c r="J187" s="86" t="s">
        <v>784</v>
      </c>
      <c r="M187" s="4" t="e">
        <f>IF(#REF!="Y",DBS(G187,"DPs-budgeting:SBB - Detail","working plan",#REF!,#REF!,$B187,$M$2),"")</f>
        <v>#REF!</v>
      </c>
      <c r="N187" s="4" t="e">
        <f>IF(#REF!="Y",DBS(0.25,"DPs-budgeting:SBB - Detail","working plan",#REF!,#REF!,$B187,$N$2),"")</f>
        <v>#REF!</v>
      </c>
    </row>
    <row r="188" spans="1:14" hidden="1">
      <c r="A188" s="1" t="s">
        <v>272</v>
      </c>
      <c r="B188" s="1" t="s">
        <v>250</v>
      </c>
      <c r="C188" s="1"/>
      <c r="D188" s="1">
        <f t="shared" si="1"/>
        <v>426</v>
      </c>
      <c r="E188" s="1" t="s">
        <v>321</v>
      </c>
      <c r="F188" s="62"/>
      <c r="G188" s="6">
        <v>0</v>
      </c>
      <c r="H188" s="53">
        <f>VLOOKUP(B188,Data!$A$2:$C$173,3,FALSE)</f>
        <v>56</v>
      </c>
      <c r="J188" s="86" t="s">
        <v>784</v>
      </c>
      <c r="M188" s="4" t="e">
        <f>IF(#REF!="Y",DBS(G188,"DPs-budgeting:SBB - Detail","working plan",#REF!,#REF!,$B188,$M$2),"")</f>
        <v>#REF!</v>
      </c>
      <c r="N188" s="4" t="e">
        <f>IF(#REF!="Y",DBS(0.25,"DPs-budgeting:SBB - Detail","working plan",#REF!,#REF!,$B188,$N$2),"")</f>
        <v>#REF!</v>
      </c>
    </row>
    <row r="189" spans="1:14" hidden="1">
      <c r="A189" s="1" t="s">
        <v>272</v>
      </c>
      <c r="B189" s="1" t="s">
        <v>322</v>
      </c>
      <c r="C189" s="1"/>
      <c r="D189" s="1">
        <v>446</v>
      </c>
      <c r="E189" s="1" t="s">
        <v>382</v>
      </c>
      <c r="F189" s="62"/>
      <c r="G189" s="6">
        <v>0</v>
      </c>
      <c r="H189" s="53">
        <f>VLOOKUP(B189,Data!$A$2:$C$173,3,FALSE)</f>
        <v>15</v>
      </c>
      <c r="I189" s="3"/>
      <c r="J189" s="86" t="s">
        <v>784</v>
      </c>
      <c r="M189" s="4" t="e">
        <f>IF(#REF!="Y",DBS(G189,"DPs-budgeting:SBB - Detail","working plan",#REF!,#REF!,$B189,$M$2),"")</f>
        <v>#REF!</v>
      </c>
      <c r="N189" s="4" t="e">
        <f>IF(#REF!="Y",DBS(0.25,"DPs-budgeting:SBB - Detail","working plan",#REF!,#REF!,$B189,$N$2),"")</f>
        <v>#REF!</v>
      </c>
    </row>
    <row r="190" spans="1:14" hidden="1">
      <c r="A190" s="1" t="s">
        <v>272</v>
      </c>
      <c r="B190" s="1" t="s">
        <v>278</v>
      </c>
      <c r="C190" s="1"/>
      <c r="D190" s="1">
        <f t="shared" si="1"/>
        <v>498</v>
      </c>
      <c r="E190" s="1" t="s">
        <v>323</v>
      </c>
      <c r="F190" s="62"/>
      <c r="G190" s="6">
        <v>0</v>
      </c>
      <c r="H190" s="53">
        <f>VLOOKUP(B190,Data!$A$2:$C$173,3,FALSE)</f>
        <v>34</v>
      </c>
      <c r="J190" s="86" t="s">
        <v>784</v>
      </c>
      <c r="M190" s="4" t="e">
        <f>IF(#REF!="Y",DBS(G190,"DPs-budgeting:SBB - Detail","working plan",#REF!,#REF!,$B190,$M$2),"")</f>
        <v>#REF!</v>
      </c>
      <c r="N190" s="4" t="e">
        <f>IF(#REF!="Y",DBS(0.25,"DPs-budgeting:SBB - Detail","working plan",#REF!,#REF!,$B190,$N$2),"")</f>
        <v>#REF!</v>
      </c>
    </row>
    <row r="191" spans="1:14" hidden="1">
      <c r="A191" s="1" t="s">
        <v>272</v>
      </c>
      <c r="B191" s="1" t="s">
        <v>253</v>
      </c>
      <c r="C191" s="1"/>
      <c r="D191" s="1">
        <f t="shared" si="1"/>
        <v>483</v>
      </c>
      <c r="E191" s="1" t="s">
        <v>324</v>
      </c>
      <c r="F191" s="62"/>
      <c r="G191" s="6">
        <v>0</v>
      </c>
      <c r="H191" s="53">
        <f>VLOOKUP(B191,Data!$A$2:$C$173,3,FALSE)</f>
        <v>14</v>
      </c>
      <c r="J191" s="86" t="s">
        <v>784</v>
      </c>
      <c r="M191" s="4" t="e">
        <f>IF(#REF!="Y",DBS(G191,"DPs-budgeting:SBB - Detail","working plan",#REF!,#REF!,$B191,$M$2),"")</f>
        <v>#REF!</v>
      </c>
      <c r="N191" s="4" t="e">
        <f>IF(#REF!="Y",DBS(0.25,"DPs-budgeting:SBB - Detail","working plan",#REF!,#REF!,$B191,$N$2),"")</f>
        <v>#REF!</v>
      </c>
    </row>
    <row r="192" spans="1:14">
      <c r="A192" s="1" t="s">
        <v>272</v>
      </c>
      <c r="B192" s="1" t="s">
        <v>254</v>
      </c>
      <c r="C192" s="1"/>
      <c r="D192" s="1">
        <f t="shared" si="1"/>
        <v>327</v>
      </c>
      <c r="E192" s="1" t="s">
        <v>325</v>
      </c>
      <c r="F192" s="62" t="s">
        <v>785</v>
      </c>
      <c r="G192" s="6">
        <v>0</v>
      </c>
      <c r="H192" s="53">
        <f>VLOOKUP(B192,Data!$A$2:$C$173,3,FALSE)</f>
        <v>9</v>
      </c>
      <c r="J192" s="86" t="s">
        <v>784</v>
      </c>
      <c r="K192" s="4" t="s">
        <v>783</v>
      </c>
      <c r="M192" s="4" t="e">
        <f>IF(#REF!="Y",DBS(G192,"DPs-budgeting:SBB - Detail","working plan",#REF!,#REF!,$B192,$M$2),"")</f>
        <v>#REF!</v>
      </c>
      <c r="N192" s="4" t="e">
        <f>IF(#REF!="Y",DBS(0.25,"DPs-budgeting:SBB - Detail","working plan",#REF!,#REF!,$B192,$N$2),"")</f>
        <v>#REF!</v>
      </c>
    </row>
    <row r="193" spans="1:14" hidden="1">
      <c r="A193" s="1" t="s">
        <v>272</v>
      </c>
      <c r="B193" s="38" t="s">
        <v>247</v>
      </c>
      <c r="C193" s="38"/>
      <c r="D193" s="1">
        <f t="shared" si="1"/>
        <v>211</v>
      </c>
      <c r="E193" s="38" t="s">
        <v>326</v>
      </c>
      <c r="F193" s="70"/>
      <c r="G193" s="6">
        <v>0</v>
      </c>
      <c r="H193" s="53">
        <f>VLOOKUP(B193,Data!$A$2:$C$173,3,FALSE)</f>
        <v>6</v>
      </c>
      <c r="J193" s="86" t="s">
        <v>784</v>
      </c>
      <c r="M193" s="4" t="e">
        <f>IF(#REF!="Y",DBS(G193,"DPs-budgeting:SBB - Detail","working plan",#REF!,#REF!,$B193,$M$2),"")</f>
        <v>#REF!</v>
      </c>
      <c r="N193" s="4" t="e">
        <f>IF(#REF!="Y",DBS(0.25,"DPs-budgeting:SBB - Detail","working plan",#REF!,#REF!,$B193,$N$2),"")</f>
        <v>#REF!</v>
      </c>
    </row>
    <row r="194" spans="1:14">
      <c r="A194" s="38" t="s">
        <v>272</v>
      </c>
      <c r="B194" s="38" t="s">
        <v>257</v>
      </c>
      <c r="C194" s="38"/>
      <c r="D194" s="1">
        <f t="shared" si="1"/>
        <v>196</v>
      </c>
      <c r="E194" s="38" t="s">
        <v>327</v>
      </c>
      <c r="F194" s="84" t="s">
        <v>770</v>
      </c>
      <c r="G194" s="6">
        <v>0</v>
      </c>
      <c r="H194" s="53">
        <f>VLOOKUP(B194,Data!$A$2:$C$173,3,FALSE)</f>
        <v>11</v>
      </c>
      <c r="J194" s="86" t="s">
        <v>784</v>
      </c>
      <c r="K194" s="4" t="s">
        <v>780</v>
      </c>
      <c r="L194" s="4" t="s">
        <v>638</v>
      </c>
      <c r="M194" s="4" t="e">
        <f>IF(#REF!="Y",DBS(G194,"DPs-budgeting:SBB - Detail","working plan",#REF!,#REF!,$B194,$M$2),"")</f>
        <v>#REF!</v>
      </c>
      <c r="N194" s="4" t="e">
        <f>IF(#REF!="Y",DBS(0.25,"DPs-budgeting:SBB - Detail","working plan",#REF!,#REF!,$B194,$N$2),"")</f>
        <v>#REF!</v>
      </c>
    </row>
    <row r="195" spans="1:14">
      <c r="A195" s="38" t="s">
        <v>272</v>
      </c>
      <c r="B195" s="38" t="s">
        <v>245</v>
      </c>
      <c r="C195" s="38"/>
      <c r="D195" s="1">
        <f t="shared" si="1"/>
        <v>266</v>
      </c>
      <c r="E195" s="38" t="s">
        <v>328</v>
      </c>
      <c r="F195" s="84" t="s">
        <v>772</v>
      </c>
      <c r="G195" s="6">
        <v>0</v>
      </c>
      <c r="H195" s="53">
        <f>VLOOKUP(B195,Data!$A$2:$C$173,3,FALSE)</f>
        <v>10</v>
      </c>
      <c r="J195" s="86" t="s">
        <v>784</v>
      </c>
      <c r="K195" s="4" t="s">
        <v>781</v>
      </c>
      <c r="L195" s="4" t="s">
        <v>638</v>
      </c>
      <c r="M195" s="4" t="e">
        <f>IF(#REF!="Y",DBS(G195,"DPs-budgeting:SBB - Detail","working plan",#REF!,#REF!,$B195,$M$2),"")</f>
        <v>#REF!</v>
      </c>
      <c r="N195" s="4" t="e">
        <f>IF(#REF!="Y",DBS(0.25,"DPs-budgeting:SBB - Detail","working plan",#REF!,#REF!,$B195,$N$2),"")</f>
        <v>#REF!</v>
      </c>
    </row>
    <row r="196" spans="1:14" hidden="1">
      <c r="A196" s="38" t="s">
        <v>272</v>
      </c>
      <c r="B196" s="38" t="s">
        <v>279</v>
      </c>
      <c r="C196" s="38"/>
      <c r="D196" s="1">
        <f t="shared" si="1"/>
        <v>672</v>
      </c>
      <c r="E196" s="38" t="s">
        <v>329</v>
      </c>
      <c r="F196" s="70"/>
      <c r="G196" s="6">
        <v>0</v>
      </c>
      <c r="H196" s="53">
        <f>VLOOKUP(B196,Data!$A$2:$C$173,3,FALSE)</f>
        <v>12</v>
      </c>
    </row>
    <row r="197" spans="1:14" hidden="1">
      <c r="A197" s="38" t="s">
        <v>272</v>
      </c>
      <c r="B197" s="38" t="s">
        <v>248</v>
      </c>
      <c r="C197" s="38"/>
      <c r="D197" s="1">
        <f t="shared" si="1"/>
        <v>478</v>
      </c>
      <c r="E197" s="38" t="s">
        <v>330</v>
      </c>
      <c r="F197" s="70"/>
      <c r="G197" s="6">
        <v>0</v>
      </c>
      <c r="H197" s="53">
        <f>VLOOKUP(B197,Data!$A$2:$C$173,3,FALSE)</f>
        <v>6</v>
      </c>
    </row>
    <row r="198" spans="1:14" hidden="1">
      <c r="A198" s="38" t="s">
        <v>272</v>
      </c>
      <c r="B198" s="38" t="s">
        <v>331</v>
      </c>
      <c r="C198" s="38"/>
      <c r="D198" s="1">
        <v>175</v>
      </c>
      <c r="E198" s="38" t="s">
        <v>332</v>
      </c>
      <c r="F198" s="70"/>
      <c r="G198" s="6">
        <v>0</v>
      </c>
      <c r="H198" s="53" t="e">
        <f>VLOOKUP(B198,Data!$A$2:$C$173,3,FALSE)</f>
        <v>#N/A</v>
      </c>
    </row>
    <row r="199" spans="1:14" hidden="1">
      <c r="A199" s="38" t="s">
        <v>272</v>
      </c>
      <c r="B199" s="38" t="s">
        <v>252</v>
      </c>
      <c r="C199" s="38"/>
      <c r="D199" s="1">
        <f t="shared" si="1"/>
        <v>482</v>
      </c>
      <c r="E199" s="38" t="s">
        <v>333</v>
      </c>
      <c r="F199" s="70"/>
      <c r="G199" s="6">
        <v>0</v>
      </c>
      <c r="H199" s="53" t="e">
        <f>VLOOKUP(B199,Data!$A$2:$C$173,3,FALSE)</f>
        <v>#N/A</v>
      </c>
    </row>
    <row r="200" spans="1:14" hidden="1">
      <c r="A200" s="38" t="s">
        <v>272</v>
      </c>
      <c r="B200" s="38" t="s">
        <v>259</v>
      </c>
      <c r="C200" s="38"/>
      <c r="D200" s="1">
        <f t="shared" si="1"/>
        <v>485</v>
      </c>
      <c r="E200" s="38" t="s">
        <v>334</v>
      </c>
      <c r="F200" s="70"/>
      <c r="G200" s="6">
        <v>0</v>
      </c>
      <c r="H200" s="53">
        <f>VLOOKUP(B200,Data!$A$2:$C$173,3,FALSE)</f>
        <v>57</v>
      </c>
    </row>
    <row r="201" spans="1:14" hidden="1">
      <c r="A201" s="38" t="s">
        <v>272</v>
      </c>
      <c r="B201" s="38" t="s">
        <v>265</v>
      </c>
      <c r="C201" s="38"/>
      <c r="D201" s="1">
        <f t="shared" si="1"/>
        <v>428</v>
      </c>
      <c r="E201" s="38" t="s">
        <v>335</v>
      </c>
      <c r="F201" s="70"/>
      <c r="G201" s="6">
        <v>0</v>
      </c>
      <c r="H201" s="53">
        <f>VLOOKUP(B201,Data!$A$2:$C$173,3,FALSE)</f>
        <v>49</v>
      </c>
    </row>
    <row r="202" spans="1:14" hidden="1">
      <c r="A202" s="38" t="s">
        <v>272</v>
      </c>
      <c r="B202" s="38" t="s">
        <v>280</v>
      </c>
      <c r="C202" s="38"/>
      <c r="D202" s="1">
        <f t="shared" si="1"/>
        <v>429</v>
      </c>
      <c r="E202" s="38" t="s">
        <v>336</v>
      </c>
      <c r="F202" s="70"/>
      <c r="G202" s="6">
        <v>0</v>
      </c>
      <c r="H202" s="53">
        <f>VLOOKUP(B202,Data!$A$2:$C$173,3,FALSE)</f>
        <v>36</v>
      </c>
    </row>
    <row r="203" spans="1:14" hidden="1">
      <c r="A203" s="38" t="s">
        <v>272</v>
      </c>
      <c r="B203" s="38" t="s">
        <v>337</v>
      </c>
      <c r="C203" s="38"/>
      <c r="D203" s="1">
        <v>444</v>
      </c>
      <c r="E203" s="38" t="s">
        <v>338</v>
      </c>
      <c r="F203" s="70"/>
      <c r="G203" s="6">
        <v>0</v>
      </c>
      <c r="H203" s="53">
        <f>VLOOKUP(B203,Data!$A$2:$C$173,3,FALSE)</f>
        <v>6</v>
      </c>
    </row>
    <row r="204" spans="1:14" hidden="1">
      <c r="A204" s="38" t="s">
        <v>272</v>
      </c>
      <c r="B204" s="38" t="s">
        <v>339</v>
      </c>
      <c r="C204" s="38"/>
      <c r="D204" s="1">
        <v>445</v>
      </c>
      <c r="E204" s="38" t="s">
        <v>340</v>
      </c>
      <c r="F204" s="70"/>
      <c r="G204" s="6">
        <v>0</v>
      </c>
      <c r="H204" s="53">
        <f>VLOOKUP(B204,Data!$A$2:$C$173,3,FALSE)</f>
        <v>9</v>
      </c>
    </row>
    <row r="205" spans="1:14" hidden="1">
      <c r="A205" s="38" t="s">
        <v>272</v>
      </c>
      <c r="B205" s="38" t="s">
        <v>246</v>
      </c>
      <c r="C205" s="38"/>
      <c r="D205" s="1">
        <f t="shared" si="1"/>
        <v>212</v>
      </c>
      <c r="E205" s="38" t="s">
        <v>341</v>
      </c>
      <c r="F205" s="70"/>
      <c r="G205" s="6">
        <v>0</v>
      </c>
      <c r="H205" s="53">
        <f>VLOOKUP(B205,Data!$A$2:$C$173,3,FALSE)</f>
        <v>4</v>
      </c>
    </row>
    <row r="206" spans="1:14" hidden="1">
      <c r="A206" s="38" t="s">
        <v>272</v>
      </c>
      <c r="B206" s="18"/>
      <c r="C206" s="18"/>
      <c r="D206" s="18"/>
      <c r="E206" s="26" t="s">
        <v>383</v>
      </c>
      <c r="F206" s="63"/>
      <c r="G206" s="46">
        <f>SUM(G169:G205)</f>
        <v>0</v>
      </c>
    </row>
    <row r="207" spans="1:14">
      <c r="A207" s="34" t="s">
        <v>281</v>
      </c>
      <c r="B207" s="39"/>
      <c r="C207" s="39"/>
      <c r="D207" s="39"/>
      <c r="E207" s="39"/>
      <c r="F207" s="71"/>
    </row>
    <row r="208" spans="1:14" ht="15" thickBot="1">
      <c r="A208" s="39"/>
      <c r="B208" s="39"/>
      <c r="C208" s="39"/>
      <c r="D208" s="39"/>
      <c r="E208" s="39"/>
      <c r="F208" s="71"/>
      <c r="G208" s="47">
        <f>+G206+G166+G161+G141</f>
        <v>5273</v>
      </c>
    </row>
    <row r="209" spans="1:6">
      <c r="A209" s="40" t="s">
        <v>384</v>
      </c>
      <c r="B209" s="39"/>
      <c r="C209" s="39"/>
      <c r="D209" s="39"/>
      <c r="E209" s="39"/>
      <c r="F209" s="71"/>
    </row>
    <row r="210" spans="1:6">
      <c r="A210" s="39"/>
    </row>
  </sheetData>
  <phoneticPr fontId="13" type="noConversion"/>
  <printOptions gridLines="1"/>
  <pageMargins left="0.22" right="0.18" top="0.6" bottom="0.54" header="0.19" footer="0.18"/>
  <pageSetup scale="95" fitToHeight="0" orientation="portrait"/>
  <headerFooter>
    <oddHeader xml:space="preserve">&amp;C2011-2012 GT Rep list by school
</oddHeader>
    <oddFooter>&amp;L&amp;D at &amp;T&amp;C&amp;P of &amp;N&amp;R&amp;Z&amp;F
&amp;F</oddFooter>
  </headerFooter>
  <rowBreaks count="6" manualBreakCount="6">
    <brk id="79" max="16383" man="1"/>
    <brk id="97" max="16383" man="1"/>
    <brk id="113" max="16383" man="1"/>
    <brk id="122" max="16383" man="1"/>
    <brk id="139" max="16383" man="1"/>
    <brk id="155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"/>
  <sheetViews>
    <sheetView workbookViewId="0">
      <selection activeCell="B173" sqref="B173"/>
    </sheetView>
  </sheetViews>
  <sheetFormatPr baseColWidth="10" defaultColWidth="8.83203125" defaultRowHeight="14" x14ac:dyDescent="0"/>
  <cols>
    <col min="1" max="1" width="7.1640625" bestFit="1" customWidth="1"/>
    <col min="2" max="2" width="38.83203125" bestFit="1" customWidth="1"/>
    <col min="3" max="3" width="20.5" bestFit="1" customWidth="1"/>
  </cols>
  <sheetData>
    <row r="1" spans="1:3">
      <c r="A1" s="50" t="s">
        <v>386</v>
      </c>
      <c r="B1" s="50" t="s">
        <v>387</v>
      </c>
      <c r="C1" s="50" t="s">
        <v>388</v>
      </c>
    </row>
    <row r="2" spans="1:3">
      <c r="A2" s="51" t="s">
        <v>344</v>
      </c>
      <c r="B2" s="51" t="s">
        <v>389</v>
      </c>
      <c r="C2" s="52">
        <v>7</v>
      </c>
    </row>
    <row r="3" spans="1:3">
      <c r="A3" s="51" t="s">
        <v>287</v>
      </c>
      <c r="B3" s="51" t="s">
        <v>288</v>
      </c>
      <c r="C3" s="52">
        <v>3</v>
      </c>
    </row>
    <row r="4" spans="1:3">
      <c r="A4" s="51" t="s">
        <v>318</v>
      </c>
      <c r="B4" s="51" t="s">
        <v>390</v>
      </c>
      <c r="C4" s="52">
        <v>4</v>
      </c>
    </row>
    <row r="5" spans="1:3">
      <c r="A5" s="51" t="s">
        <v>285</v>
      </c>
      <c r="B5" s="51" t="s">
        <v>391</v>
      </c>
      <c r="C5" s="52">
        <v>6</v>
      </c>
    </row>
    <row r="6" spans="1:3">
      <c r="A6" s="51" t="s">
        <v>392</v>
      </c>
      <c r="B6" s="51" t="s">
        <v>393</v>
      </c>
      <c r="C6" s="52">
        <v>120</v>
      </c>
    </row>
    <row r="7" spans="1:3">
      <c r="A7" s="51" t="s">
        <v>97</v>
      </c>
      <c r="B7" s="51" t="s">
        <v>394</v>
      </c>
      <c r="C7" s="52">
        <v>1</v>
      </c>
    </row>
    <row r="8" spans="1:3">
      <c r="A8" s="51" t="s">
        <v>157</v>
      </c>
      <c r="B8" s="51" t="s">
        <v>395</v>
      </c>
      <c r="C8" s="52">
        <v>31</v>
      </c>
    </row>
    <row r="9" spans="1:3">
      <c r="A9" s="51" t="s">
        <v>159</v>
      </c>
      <c r="B9" s="51" t="s">
        <v>396</v>
      </c>
      <c r="C9" s="52">
        <v>20</v>
      </c>
    </row>
    <row r="10" spans="1:3">
      <c r="A10" s="51" t="s">
        <v>161</v>
      </c>
      <c r="B10" s="51" t="s">
        <v>397</v>
      </c>
      <c r="C10" s="52">
        <v>36</v>
      </c>
    </row>
    <row r="11" spans="1:3">
      <c r="A11" s="51" t="s">
        <v>173</v>
      </c>
      <c r="B11" s="51" t="s">
        <v>398</v>
      </c>
      <c r="C11" s="52">
        <v>86</v>
      </c>
    </row>
    <row r="12" spans="1:3">
      <c r="A12" s="51" t="s">
        <v>163</v>
      </c>
      <c r="B12" s="51" t="s">
        <v>399</v>
      </c>
      <c r="C12" s="52">
        <v>77</v>
      </c>
    </row>
    <row r="13" spans="1:3">
      <c r="A13" s="51" t="s">
        <v>257</v>
      </c>
      <c r="B13" s="51" t="s">
        <v>400</v>
      </c>
      <c r="C13" s="52">
        <v>11</v>
      </c>
    </row>
    <row r="14" spans="1:3">
      <c r="A14" s="51" t="s">
        <v>165</v>
      </c>
      <c r="B14" s="51" t="s">
        <v>401</v>
      </c>
      <c r="C14" s="52">
        <v>44</v>
      </c>
    </row>
    <row r="15" spans="1:3">
      <c r="A15" s="51" t="s">
        <v>6</v>
      </c>
      <c r="B15" s="51" t="s">
        <v>402</v>
      </c>
      <c r="C15" s="52">
        <v>30</v>
      </c>
    </row>
    <row r="16" spans="1:3">
      <c r="A16" s="51" t="s">
        <v>110</v>
      </c>
      <c r="B16" s="51" t="s">
        <v>403</v>
      </c>
      <c r="C16" s="52">
        <v>38</v>
      </c>
    </row>
    <row r="17" spans="1:3">
      <c r="A17" s="51" t="s">
        <v>8</v>
      </c>
      <c r="B17" s="51" t="s">
        <v>404</v>
      </c>
      <c r="C17" s="52">
        <v>37</v>
      </c>
    </row>
    <row r="18" spans="1:3">
      <c r="A18" s="51" t="s">
        <v>134</v>
      </c>
      <c r="B18" s="51" t="s">
        <v>405</v>
      </c>
      <c r="C18" s="52">
        <v>14</v>
      </c>
    </row>
    <row r="19" spans="1:3">
      <c r="A19" s="51" t="s">
        <v>10</v>
      </c>
      <c r="B19" s="51" t="s">
        <v>406</v>
      </c>
      <c r="C19" s="52">
        <v>8</v>
      </c>
    </row>
    <row r="20" spans="1:3">
      <c r="A20" s="51" t="s">
        <v>12</v>
      </c>
      <c r="B20" s="51" t="s">
        <v>407</v>
      </c>
      <c r="C20" s="52">
        <v>15</v>
      </c>
    </row>
    <row r="21" spans="1:3">
      <c r="A21" s="51" t="s">
        <v>14</v>
      </c>
      <c r="B21" s="51" t="s">
        <v>408</v>
      </c>
      <c r="C21" s="52">
        <v>5</v>
      </c>
    </row>
    <row r="22" spans="1:3">
      <c r="A22" s="51" t="s">
        <v>16</v>
      </c>
      <c r="B22" s="51" t="s">
        <v>409</v>
      </c>
      <c r="C22" s="52">
        <v>23</v>
      </c>
    </row>
    <row r="23" spans="1:3">
      <c r="A23" s="51" t="s">
        <v>81</v>
      </c>
      <c r="B23" s="51" t="s">
        <v>410</v>
      </c>
      <c r="C23" s="52">
        <v>56</v>
      </c>
    </row>
    <row r="24" spans="1:3">
      <c r="A24" s="51" t="s">
        <v>247</v>
      </c>
      <c r="B24" s="51" t="s">
        <v>411</v>
      </c>
      <c r="C24" s="52">
        <v>6</v>
      </c>
    </row>
    <row r="25" spans="1:3">
      <c r="A25" s="51" t="s">
        <v>246</v>
      </c>
      <c r="B25" s="51" t="s">
        <v>412</v>
      </c>
      <c r="C25" s="52">
        <v>4</v>
      </c>
    </row>
    <row r="26" spans="1:3">
      <c r="A26" s="51" t="s">
        <v>18</v>
      </c>
      <c r="B26" s="51" t="s">
        <v>413</v>
      </c>
      <c r="C26" s="52">
        <v>31</v>
      </c>
    </row>
    <row r="27" spans="1:3">
      <c r="A27" s="51" t="s">
        <v>20</v>
      </c>
      <c r="B27" s="51" t="s">
        <v>414</v>
      </c>
      <c r="C27" s="52">
        <v>81</v>
      </c>
    </row>
    <row r="28" spans="1:3">
      <c r="A28" s="51" t="s">
        <v>22</v>
      </c>
      <c r="B28" s="51" t="s">
        <v>415</v>
      </c>
      <c r="C28" s="52">
        <v>20</v>
      </c>
    </row>
    <row r="29" spans="1:3">
      <c r="A29" s="51" t="s">
        <v>143</v>
      </c>
      <c r="B29" s="51" t="s">
        <v>416</v>
      </c>
      <c r="C29" s="52">
        <v>40</v>
      </c>
    </row>
    <row r="30" spans="1:3">
      <c r="A30" s="51" t="s">
        <v>24</v>
      </c>
      <c r="B30" s="51" t="s">
        <v>417</v>
      </c>
      <c r="C30" s="52">
        <v>116</v>
      </c>
    </row>
    <row r="31" spans="1:3">
      <c r="A31" s="51" t="s">
        <v>28</v>
      </c>
      <c r="B31" s="51" t="s">
        <v>418</v>
      </c>
      <c r="C31" s="52">
        <v>13</v>
      </c>
    </row>
    <row r="32" spans="1:3">
      <c r="A32" s="51" t="s">
        <v>30</v>
      </c>
      <c r="B32" s="51" t="s">
        <v>419</v>
      </c>
      <c r="C32" s="52">
        <v>10</v>
      </c>
    </row>
    <row r="33" spans="1:3">
      <c r="A33" s="51" t="s">
        <v>32</v>
      </c>
      <c r="B33" s="51" t="s">
        <v>420</v>
      </c>
      <c r="C33" s="52">
        <v>10</v>
      </c>
    </row>
    <row r="34" spans="1:3">
      <c r="A34" s="51" t="s">
        <v>34</v>
      </c>
      <c r="B34" s="51" t="s">
        <v>421</v>
      </c>
      <c r="C34" s="52">
        <v>11</v>
      </c>
    </row>
    <row r="35" spans="1:3">
      <c r="A35" s="51" t="s">
        <v>36</v>
      </c>
      <c r="B35" s="51" t="s">
        <v>422</v>
      </c>
      <c r="C35" s="52">
        <v>14</v>
      </c>
    </row>
    <row r="36" spans="1:3">
      <c r="A36" s="51" t="s">
        <v>38</v>
      </c>
      <c r="B36" s="51" t="s">
        <v>423</v>
      </c>
      <c r="C36" s="52">
        <v>86</v>
      </c>
    </row>
    <row r="37" spans="1:3">
      <c r="A37" s="51" t="s">
        <v>40</v>
      </c>
      <c r="B37" s="51" t="s">
        <v>424</v>
      </c>
      <c r="C37" s="52">
        <v>18</v>
      </c>
    </row>
    <row r="38" spans="1:3">
      <c r="A38" s="51" t="s">
        <v>425</v>
      </c>
      <c r="B38" s="51" t="s">
        <v>426</v>
      </c>
      <c r="C38" s="52">
        <v>235</v>
      </c>
    </row>
    <row r="39" spans="1:3">
      <c r="A39" s="51" t="s">
        <v>42</v>
      </c>
      <c r="B39" s="51" t="s">
        <v>427</v>
      </c>
      <c r="C39" s="52">
        <v>38</v>
      </c>
    </row>
    <row r="40" spans="1:3">
      <c r="A40" s="51" t="s">
        <v>44</v>
      </c>
      <c r="B40" s="51" t="s">
        <v>428</v>
      </c>
      <c r="C40" s="52">
        <v>11</v>
      </c>
    </row>
    <row r="41" spans="1:3">
      <c r="A41" s="51" t="s">
        <v>46</v>
      </c>
      <c r="B41" s="51" t="s">
        <v>429</v>
      </c>
      <c r="C41" s="52">
        <v>19</v>
      </c>
    </row>
    <row r="42" spans="1:3">
      <c r="A42" s="51" t="s">
        <v>48</v>
      </c>
      <c r="B42" s="51" t="s">
        <v>430</v>
      </c>
      <c r="C42" s="52">
        <v>137</v>
      </c>
    </row>
    <row r="43" spans="1:3">
      <c r="A43" s="51" t="s">
        <v>50</v>
      </c>
      <c r="B43" s="51" t="s">
        <v>431</v>
      </c>
      <c r="C43" s="52">
        <v>29</v>
      </c>
    </row>
    <row r="44" spans="1:3">
      <c r="A44" s="51" t="s">
        <v>151</v>
      </c>
      <c r="B44" s="51" t="s">
        <v>432</v>
      </c>
      <c r="C44" s="52">
        <v>64</v>
      </c>
    </row>
    <row r="45" spans="1:3">
      <c r="A45" s="51" t="s">
        <v>83</v>
      </c>
      <c r="B45" s="51" t="s">
        <v>433</v>
      </c>
      <c r="C45" s="52">
        <v>22</v>
      </c>
    </row>
    <row r="46" spans="1:3">
      <c r="A46" s="51" t="s">
        <v>147</v>
      </c>
      <c r="B46" s="51" t="s">
        <v>434</v>
      </c>
      <c r="C46" s="52">
        <v>12</v>
      </c>
    </row>
    <row r="47" spans="1:3">
      <c r="A47" s="51" t="s">
        <v>52</v>
      </c>
      <c r="B47" s="51" t="s">
        <v>435</v>
      </c>
      <c r="C47" s="52">
        <v>8</v>
      </c>
    </row>
    <row r="48" spans="1:3">
      <c r="A48" s="51" t="s">
        <v>54</v>
      </c>
      <c r="B48" s="51" t="s">
        <v>436</v>
      </c>
      <c r="C48" s="52">
        <v>9</v>
      </c>
    </row>
    <row r="49" spans="1:3">
      <c r="A49" s="51" t="s">
        <v>58</v>
      </c>
      <c r="B49" s="51" t="s">
        <v>437</v>
      </c>
      <c r="C49" s="52">
        <v>15</v>
      </c>
    </row>
    <row r="50" spans="1:3">
      <c r="A50" s="51" t="s">
        <v>149</v>
      </c>
      <c r="B50" s="51" t="s">
        <v>438</v>
      </c>
      <c r="C50" s="52">
        <v>1</v>
      </c>
    </row>
    <row r="51" spans="1:3">
      <c r="A51" s="51" t="s">
        <v>60</v>
      </c>
      <c r="B51" s="51" t="s">
        <v>439</v>
      </c>
      <c r="C51" s="52">
        <v>22</v>
      </c>
    </row>
    <row r="52" spans="1:3">
      <c r="A52" s="51" t="s">
        <v>62</v>
      </c>
      <c r="B52" s="51" t="s">
        <v>440</v>
      </c>
      <c r="C52" s="52">
        <v>37</v>
      </c>
    </row>
    <row r="53" spans="1:3">
      <c r="A53" s="51" t="s">
        <v>66</v>
      </c>
      <c r="B53" s="51" t="s">
        <v>441</v>
      </c>
      <c r="C53" s="52">
        <v>47</v>
      </c>
    </row>
    <row r="54" spans="1:3">
      <c r="A54" s="51" t="s">
        <v>68</v>
      </c>
      <c r="B54" s="51" t="s">
        <v>442</v>
      </c>
      <c r="C54" s="52">
        <v>4</v>
      </c>
    </row>
    <row r="55" spans="1:3">
      <c r="A55" s="51" t="s">
        <v>72</v>
      </c>
      <c r="B55" s="51" t="s">
        <v>443</v>
      </c>
      <c r="C55" s="52">
        <v>23</v>
      </c>
    </row>
    <row r="56" spans="1:3">
      <c r="A56" s="51" t="s">
        <v>76</v>
      </c>
      <c r="B56" s="51" t="s">
        <v>444</v>
      </c>
      <c r="C56" s="52">
        <v>26</v>
      </c>
    </row>
    <row r="57" spans="1:3">
      <c r="A57" s="51" t="s">
        <v>78</v>
      </c>
      <c r="B57" s="51" t="s">
        <v>445</v>
      </c>
      <c r="C57" s="52">
        <v>9</v>
      </c>
    </row>
    <row r="58" spans="1:3">
      <c r="A58" s="51" t="s">
        <v>79</v>
      </c>
      <c r="B58" s="51" t="s">
        <v>446</v>
      </c>
      <c r="C58" s="52">
        <v>26</v>
      </c>
    </row>
    <row r="59" spans="1:3">
      <c r="A59" s="51" t="s">
        <v>138</v>
      </c>
      <c r="B59" s="51" t="s">
        <v>447</v>
      </c>
      <c r="C59" s="52">
        <v>31</v>
      </c>
    </row>
    <row r="60" spans="1:3">
      <c r="A60" s="51" t="s">
        <v>91</v>
      </c>
      <c r="B60" s="51" t="s">
        <v>448</v>
      </c>
      <c r="C60" s="52">
        <v>16</v>
      </c>
    </row>
    <row r="61" spans="1:3">
      <c r="A61" s="51" t="s">
        <v>101</v>
      </c>
      <c r="B61" s="51" t="s">
        <v>449</v>
      </c>
      <c r="C61" s="52">
        <v>7</v>
      </c>
    </row>
    <row r="62" spans="1:3">
      <c r="A62" s="51" t="s">
        <v>93</v>
      </c>
      <c r="B62" s="51" t="s">
        <v>450</v>
      </c>
      <c r="C62" s="52">
        <v>54</v>
      </c>
    </row>
    <row r="63" spans="1:3">
      <c r="A63" s="51" t="s">
        <v>153</v>
      </c>
      <c r="B63" s="51" t="s">
        <v>451</v>
      </c>
      <c r="C63" s="52">
        <v>66</v>
      </c>
    </row>
    <row r="64" spans="1:3">
      <c r="A64" s="51" t="s">
        <v>167</v>
      </c>
      <c r="B64" s="51" t="s">
        <v>452</v>
      </c>
      <c r="C64" s="52">
        <v>21</v>
      </c>
    </row>
    <row r="65" spans="1:3">
      <c r="A65" s="51" t="s">
        <v>95</v>
      </c>
      <c r="B65" s="51" t="s">
        <v>453</v>
      </c>
      <c r="C65" s="52">
        <v>12</v>
      </c>
    </row>
    <row r="66" spans="1:3">
      <c r="A66" s="51" t="s">
        <v>99</v>
      </c>
      <c r="B66" s="51" t="s">
        <v>454</v>
      </c>
      <c r="C66" s="52">
        <v>18</v>
      </c>
    </row>
    <row r="67" spans="1:3">
      <c r="A67" s="51" t="s">
        <v>103</v>
      </c>
      <c r="B67" s="51" t="s">
        <v>455</v>
      </c>
      <c r="C67" s="52">
        <v>24</v>
      </c>
    </row>
    <row r="68" spans="1:3">
      <c r="A68" s="51" t="s">
        <v>169</v>
      </c>
      <c r="B68" s="51" t="s">
        <v>456</v>
      </c>
      <c r="C68" s="52">
        <v>45</v>
      </c>
    </row>
    <row r="69" spans="1:3">
      <c r="A69" s="51" t="s">
        <v>89</v>
      </c>
      <c r="B69" s="51" t="s">
        <v>457</v>
      </c>
      <c r="C69" s="52">
        <v>18</v>
      </c>
    </row>
    <row r="70" spans="1:3">
      <c r="A70" s="51" t="s">
        <v>245</v>
      </c>
      <c r="B70" s="51" t="s">
        <v>458</v>
      </c>
      <c r="C70" s="52">
        <v>10</v>
      </c>
    </row>
    <row r="71" spans="1:3">
      <c r="A71" s="51" t="s">
        <v>106</v>
      </c>
      <c r="B71" s="51" t="s">
        <v>459</v>
      </c>
      <c r="C71" s="52">
        <v>28</v>
      </c>
    </row>
    <row r="72" spans="1:3">
      <c r="A72" s="51" t="s">
        <v>112</v>
      </c>
      <c r="B72" s="51" t="s">
        <v>460</v>
      </c>
      <c r="C72" s="52">
        <v>21</v>
      </c>
    </row>
    <row r="73" spans="1:3">
      <c r="A73" s="51" t="s">
        <v>114</v>
      </c>
      <c r="B73" s="51" t="s">
        <v>461</v>
      </c>
      <c r="C73" s="52">
        <v>11</v>
      </c>
    </row>
    <row r="74" spans="1:3">
      <c r="A74" s="51" t="s">
        <v>116</v>
      </c>
      <c r="B74" s="51" t="s">
        <v>462</v>
      </c>
      <c r="C74" s="52">
        <v>14</v>
      </c>
    </row>
    <row r="75" spans="1:3">
      <c r="A75" s="51" t="s">
        <v>120</v>
      </c>
      <c r="B75" s="51" t="s">
        <v>463</v>
      </c>
      <c r="C75" s="52">
        <v>50</v>
      </c>
    </row>
    <row r="76" spans="1:3">
      <c r="A76" s="51" t="s">
        <v>122</v>
      </c>
      <c r="B76" s="51" t="s">
        <v>464</v>
      </c>
      <c r="C76" s="52">
        <v>16</v>
      </c>
    </row>
    <row r="77" spans="1:3">
      <c r="A77" s="51" t="s">
        <v>124</v>
      </c>
      <c r="B77" s="51" t="s">
        <v>465</v>
      </c>
      <c r="C77" s="52">
        <v>60</v>
      </c>
    </row>
    <row r="78" spans="1:3">
      <c r="A78" s="51" t="s">
        <v>171</v>
      </c>
      <c r="B78" s="51" t="s">
        <v>466</v>
      </c>
      <c r="C78" s="52">
        <v>106</v>
      </c>
    </row>
    <row r="79" spans="1:3">
      <c r="A79" s="51" t="s">
        <v>126</v>
      </c>
      <c r="B79" s="51" t="s">
        <v>467</v>
      </c>
      <c r="C79" s="52">
        <v>12</v>
      </c>
    </row>
    <row r="80" spans="1:3">
      <c r="A80" s="51" t="s">
        <v>128</v>
      </c>
      <c r="B80" s="51" t="s">
        <v>468</v>
      </c>
      <c r="C80" s="52">
        <v>51</v>
      </c>
    </row>
    <row r="81" spans="1:3">
      <c r="A81" s="51" t="s">
        <v>64</v>
      </c>
      <c r="B81" s="51" t="s">
        <v>469</v>
      </c>
      <c r="C81" s="52">
        <v>14</v>
      </c>
    </row>
    <row r="82" spans="1:3">
      <c r="A82" s="51" t="s">
        <v>130</v>
      </c>
      <c r="B82" s="51" t="s">
        <v>470</v>
      </c>
      <c r="C82" s="52">
        <v>15</v>
      </c>
    </row>
    <row r="83" spans="1:3">
      <c r="A83" s="51" t="s">
        <v>132</v>
      </c>
      <c r="B83" s="51" t="s">
        <v>471</v>
      </c>
      <c r="C83" s="52">
        <v>45</v>
      </c>
    </row>
    <row r="84" spans="1:3">
      <c r="A84" s="51" t="s">
        <v>136</v>
      </c>
      <c r="B84" s="51" t="s">
        <v>472</v>
      </c>
      <c r="C84" s="52">
        <v>15</v>
      </c>
    </row>
    <row r="85" spans="1:3">
      <c r="A85" s="51" t="s">
        <v>26</v>
      </c>
      <c r="B85" s="51" t="s">
        <v>473</v>
      </c>
      <c r="C85" s="52">
        <v>21</v>
      </c>
    </row>
    <row r="86" spans="1:3">
      <c r="A86" s="51" t="s">
        <v>155</v>
      </c>
      <c r="B86" s="51" t="s">
        <v>474</v>
      </c>
      <c r="C86" s="52">
        <v>16</v>
      </c>
    </row>
    <row r="87" spans="1:3">
      <c r="A87" s="51" t="s">
        <v>85</v>
      </c>
      <c r="B87" s="51" t="s">
        <v>475</v>
      </c>
      <c r="C87" s="52">
        <v>11</v>
      </c>
    </row>
    <row r="88" spans="1:3">
      <c r="A88" s="51" t="s">
        <v>4</v>
      </c>
      <c r="B88" s="51" t="s">
        <v>476</v>
      </c>
      <c r="C88" s="52">
        <v>19</v>
      </c>
    </row>
    <row r="89" spans="1:3">
      <c r="A89" s="51" t="s">
        <v>56</v>
      </c>
      <c r="B89" s="51" t="s">
        <v>477</v>
      </c>
      <c r="C89" s="52">
        <v>10</v>
      </c>
    </row>
    <row r="90" spans="1:3">
      <c r="A90" s="51" t="s">
        <v>70</v>
      </c>
      <c r="B90" s="51" t="s">
        <v>478</v>
      </c>
      <c r="C90" s="52">
        <v>17</v>
      </c>
    </row>
    <row r="91" spans="1:3">
      <c r="A91" s="51" t="s">
        <v>74</v>
      </c>
      <c r="B91" s="51" t="s">
        <v>479</v>
      </c>
      <c r="C91" s="52">
        <v>9</v>
      </c>
    </row>
    <row r="92" spans="1:3">
      <c r="A92" s="51" t="s">
        <v>108</v>
      </c>
      <c r="B92" s="51" t="s">
        <v>480</v>
      </c>
      <c r="C92" s="52">
        <v>15</v>
      </c>
    </row>
    <row r="93" spans="1:3">
      <c r="A93" s="51" t="s">
        <v>145</v>
      </c>
      <c r="B93" s="51" t="s">
        <v>481</v>
      </c>
      <c r="C93" s="52">
        <v>39</v>
      </c>
    </row>
    <row r="94" spans="1:3">
      <c r="A94" s="51" t="s">
        <v>118</v>
      </c>
      <c r="B94" s="51" t="s">
        <v>482</v>
      </c>
      <c r="C94" s="52">
        <v>121</v>
      </c>
    </row>
    <row r="95" spans="1:3">
      <c r="A95" s="51" t="s">
        <v>87</v>
      </c>
      <c r="B95" s="51" t="s">
        <v>483</v>
      </c>
      <c r="C95" s="52">
        <v>1</v>
      </c>
    </row>
    <row r="96" spans="1:3">
      <c r="A96" s="51" t="s">
        <v>254</v>
      </c>
      <c r="B96" s="51" t="s">
        <v>484</v>
      </c>
      <c r="C96" s="52">
        <v>9</v>
      </c>
    </row>
    <row r="97" spans="1:3">
      <c r="A97" s="51" t="s">
        <v>258</v>
      </c>
      <c r="B97" s="51" t="s">
        <v>485</v>
      </c>
      <c r="C97" s="52">
        <v>14</v>
      </c>
    </row>
    <row r="98" spans="1:3">
      <c r="A98" s="51" t="s">
        <v>273</v>
      </c>
      <c r="B98" s="51" t="s">
        <v>306</v>
      </c>
      <c r="C98" s="52">
        <v>10</v>
      </c>
    </row>
    <row r="99" spans="1:3">
      <c r="A99" s="51" t="s">
        <v>180</v>
      </c>
      <c r="B99" s="51" t="s">
        <v>486</v>
      </c>
      <c r="C99" s="52">
        <v>59</v>
      </c>
    </row>
    <row r="100" spans="1:3">
      <c r="A100" s="51" t="s">
        <v>182</v>
      </c>
      <c r="B100" s="51" t="s">
        <v>487</v>
      </c>
      <c r="C100" s="52">
        <v>351</v>
      </c>
    </row>
    <row r="101" spans="1:3">
      <c r="A101" s="51" t="s">
        <v>186</v>
      </c>
      <c r="B101" s="51" t="s">
        <v>488</v>
      </c>
      <c r="C101" s="52">
        <v>221</v>
      </c>
    </row>
    <row r="102" spans="1:3">
      <c r="A102" s="51" t="s">
        <v>188</v>
      </c>
      <c r="B102" s="51" t="s">
        <v>489</v>
      </c>
      <c r="C102" s="52">
        <v>105</v>
      </c>
    </row>
    <row r="103" spans="1:3">
      <c r="A103" s="51" t="s">
        <v>190</v>
      </c>
      <c r="B103" s="51" t="s">
        <v>490</v>
      </c>
      <c r="C103" s="52">
        <v>33</v>
      </c>
    </row>
    <row r="104" spans="1:3">
      <c r="A104" s="51" t="s">
        <v>191</v>
      </c>
      <c r="B104" s="51" t="s">
        <v>491</v>
      </c>
      <c r="C104" s="52">
        <v>59</v>
      </c>
    </row>
    <row r="105" spans="1:3">
      <c r="A105" s="51" t="s">
        <v>193</v>
      </c>
      <c r="B105" s="51" t="s">
        <v>492</v>
      </c>
      <c r="C105" s="52">
        <v>348</v>
      </c>
    </row>
    <row r="106" spans="1:3">
      <c r="A106" s="51" t="s">
        <v>197</v>
      </c>
      <c r="B106" s="51" t="s">
        <v>493</v>
      </c>
      <c r="C106" s="52">
        <v>19</v>
      </c>
    </row>
    <row r="107" spans="1:3">
      <c r="A107" s="51" t="s">
        <v>198</v>
      </c>
      <c r="B107" s="51" t="s">
        <v>494</v>
      </c>
      <c r="C107" s="52">
        <v>54</v>
      </c>
    </row>
    <row r="108" spans="1:3">
      <c r="A108" s="51" t="s">
        <v>200</v>
      </c>
      <c r="B108" s="51" t="s">
        <v>495</v>
      </c>
      <c r="C108" s="52">
        <v>44</v>
      </c>
    </row>
    <row r="109" spans="1:3">
      <c r="A109" s="51" t="s">
        <v>184</v>
      </c>
      <c r="B109" s="51" t="s">
        <v>496</v>
      </c>
      <c r="C109" s="52">
        <v>180</v>
      </c>
    </row>
    <row r="110" spans="1:3">
      <c r="A110" s="51" t="s">
        <v>497</v>
      </c>
      <c r="B110" s="51" t="s">
        <v>498</v>
      </c>
      <c r="C110" s="52">
        <v>68</v>
      </c>
    </row>
    <row r="111" spans="1:3">
      <c r="A111" s="51" t="s">
        <v>499</v>
      </c>
      <c r="B111" s="51" t="s">
        <v>500</v>
      </c>
      <c r="C111" s="52">
        <v>34</v>
      </c>
    </row>
    <row r="112" spans="1:3">
      <c r="A112" s="51" t="s">
        <v>195</v>
      </c>
      <c r="B112" s="51" t="s">
        <v>501</v>
      </c>
      <c r="C112" s="52">
        <v>64</v>
      </c>
    </row>
    <row r="113" spans="1:3">
      <c r="A113" s="51" t="s">
        <v>502</v>
      </c>
      <c r="B113" s="51" t="s">
        <v>503</v>
      </c>
      <c r="C113" s="52">
        <v>198</v>
      </c>
    </row>
    <row r="114" spans="1:3">
      <c r="A114" s="51" t="s">
        <v>250</v>
      </c>
      <c r="B114" s="51" t="s">
        <v>504</v>
      </c>
      <c r="C114" s="52">
        <v>56</v>
      </c>
    </row>
    <row r="115" spans="1:3">
      <c r="A115" s="51" t="s">
        <v>265</v>
      </c>
      <c r="B115" s="51" t="s">
        <v>505</v>
      </c>
      <c r="C115" s="52">
        <v>49</v>
      </c>
    </row>
    <row r="116" spans="1:3">
      <c r="A116" s="51" t="s">
        <v>280</v>
      </c>
      <c r="B116" s="51" t="s">
        <v>506</v>
      </c>
      <c r="C116" s="52">
        <v>36</v>
      </c>
    </row>
    <row r="117" spans="1:3">
      <c r="A117" s="51" t="s">
        <v>507</v>
      </c>
      <c r="B117" s="51" t="s">
        <v>508</v>
      </c>
      <c r="C117" s="52">
        <v>159</v>
      </c>
    </row>
    <row r="118" spans="1:3">
      <c r="A118" s="51" t="s">
        <v>274</v>
      </c>
      <c r="B118" s="51" t="s">
        <v>509</v>
      </c>
      <c r="C118" s="52">
        <v>89</v>
      </c>
    </row>
    <row r="119" spans="1:3">
      <c r="A119" s="51" t="s">
        <v>275</v>
      </c>
      <c r="B119" s="51" t="s">
        <v>510</v>
      </c>
      <c r="C119" s="52">
        <v>21</v>
      </c>
    </row>
    <row r="120" spans="1:3">
      <c r="A120" s="51" t="s">
        <v>511</v>
      </c>
      <c r="B120" s="51" t="s">
        <v>512</v>
      </c>
      <c r="C120" s="52">
        <v>15</v>
      </c>
    </row>
    <row r="121" spans="1:3">
      <c r="A121" s="51" t="s">
        <v>310</v>
      </c>
      <c r="B121" s="51" t="s">
        <v>513</v>
      </c>
      <c r="C121" s="52">
        <v>16</v>
      </c>
    </row>
    <row r="122" spans="1:3">
      <c r="A122" s="51" t="s">
        <v>337</v>
      </c>
      <c r="B122" s="51" t="s">
        <v>514</v>
      </c>
      <c r="C122" s="52">
        <v>6</v>
      </c>
    </row>
    <row r="123" spans="1:3">
      <c r="A123" s="51" t="s">
        <v>339</v>
      </c>
      <c r="B123" s="51" t="s">
        <v>515</v>
      </c>
      <c r="C123" s="52">
        <v>9</v>
      </c>
    </row>
    <row r="124" spans="1:3">
      <c r="A124" s="51" t="s">
        <v>322</v>
      </c>
      <c r="B124" s="51" t="s">
        <v>382</v>
      </c>
      <c r="C124" s="52">
        <v>15</v>
      </c>
    </row>
    <row r="125" spans="1:3">
      <c r="A125" s="51" t="s">
        <v>516</v>
      </c>
      <c r="B125" s="51" t="s">
        <v>385</v>
      </c>
      <c r="C125" s="52">
        <v>19</v>
      </c>
    </row>
    <row r="126" spans="1:3">
      <c r="A126" s="51" t="s">
        <v>214</v>
      </c>
      <c r="B126" s="51" t="s">
        <v>517</v>
      </c>
      <c r="C126" s="52">
        <v>243</v>
      </c>
    </row>
    <row r="127" spans="1:3">
      <c r="A127" s="51" t="s">
        <v>216</v>
      </c>
      <c r="B127" s="51" t="s">
        <v>518</v>
      </c>
      <c r="C127" s="52">
        <v>631</v>
      </c>
    </row>
    <row r="128" spans="1:3">
      <c r="A128" s="51" t="s">
        <v>218</v>
      </c>
      <c r="B128" s="51" t="s">
        <v>519</v>
      </c>
      <c r="C128" s="52">
        <v>440</v>
      </c>
    </row>
    <row r="129" spans="1:3">
      <c r="A129" s="51" t="s">
        <v>220</v>
      </c>
      <c r="B129" s="51" t="s">
        <v>520</v>
      </c>
      <c r="C129" s="52">
        <v>249</v>
      </c>
    </row>
    <row r="130" spans="1:3">
      <c r="A130" s="51" t="s">
        <v>226</v>
      </c>
      <c r="B130" s="51" t="s">
        <v>521</v>
      </c>
      <c r="C130" s="52">
        <v>98</v>
      </c>
    </row>
    <row r="131" spans="1:3">
      <c r="A131" s="51" t="s">
        <v>228</v>
      </c>
      <c r="B131" s="51" t="s">
        <v>522</v>
      </c>
      <c r="C131" s="52">
        <v>144</v>
      </c>
    </row>
    <row r="132" spans="1:3">
      <c r="A132" s="51" t="s">
        <v>230</v>
      </c>
      <c r="B132" s="51" t="s">
        <v>523</v>
      </c>
      <c r="C132" s="52">
        <v>185</v>
      </c>
    </row>
    <row r="133" spans="1:3">
      <c r="A133" s="51" t="s">
        <v>232</v>
      </c>
      <c r="B133" s="51" t="s">
        <v>524</v>
      </c>
      <c r="C133" s="52">
        <v>85</v>
      </c>
    </row>
    <row r="134" spans="1:3">
      <c r="A134" s="51" t="s">
        <v>224</v>
      </c>
      <c r="B134" s="51" t="s">
        <v>525</v>
      </c>
      <c r="C134" s="52">
        <v>170</v>
      </c>
    </row>
    <row r="135" spans="1:3">
      <c r="A135" s="51" t="s">
        <v>205</v>
      </c>
      <c r="B135" s="51" t="s">
        <v>526</v>
      </c>
      <c r="C135" s="52">
        <v>118</v>
      </c>
    </row>
    <row r="136" spans="1:3">
      <c r="A136" s="51" t="s">
        <v>207</v>
      </c>
      <c r="B136" s="51" t="s">
        <v>527</v>
      </c>
      <c r="C136" s="52">
        <v>60</v>
      </c>
    </row>
    <row r="137" spans="1:3">
      <c r="A137" s="51" t="s">
        <v>222</v>
      </c>
      <c r="B137" s="51" t="s">
        <v>528</v>
      </c>
      <c r="C137" s="52">
        <v>28</v>
      </c>
    </row>
    <row r="138" spans="1:3">
      <c r="A138" s="51" t="s">
        <v>206</v>
      </c>
      <c r="B138" s="51" t="s">
        <v>529</v>
      </c>
      <c r="C138" s="52">
        <v>69</v>
      </c>
    </row>
    <row r="139" spans="1:3">
      <c r="A139" s="51" t="s">
        <v>239</v>
      </c>
      <c r="B139" s="51" t="s">
        <v>530</v>
      </c>
      <c r="C139" s="52">
        <v>5</v>
      </c>
    </row>
    <row r="140" spans="1:3">
      <c r="A140" s="51" t="s">
        <v>209</v>
      </c>
      <c r="B140" s="51" t="s">
        <v>531</v>
      </c>
      <c r="C140" s="52">
        <v>211</v>
      </c>
    </row>
    <row r="141" spans="1:3">
      <c r="A141" s="51" t="s">
        <v>241</v>
      </c>
      <c r="B141" s="51" t="s">
        <v>532</v>
      </c>
      <c r="C141" s="52">
        <v>7</v>
      </c>
    </row>
    <row r="142" spans="1:3">
      <c r="A142" s="51" t="s">
        <v>248</v>
      </c>
      <c r="B142" s="51" t="s">
        <v>533</v>
      </c>
      <c r="C142" s="52">
        <v>6</v>
      </c>
    </row>
    <row r="143" spans="1:3">
      <c r="A143" s="51" t="s">
        <v>251</v>
      </c>
      <c r="B143" s="51" t="s">
        <v>534</v>
      </c>
      <c r="C143" s="52">
        <v>4</v>
      </c>
    </row>
    <row r="144" spans="1:3">
      <c r="A144" s="51" t="s">
        <v>255</v>
      </c>
      <c r="B144" s="51" t="s">
        <v>535</v>
      </c>
      <c r="C144" s="52">
        <v>119</v>
      </c>
    </row>
    <row r="145" spans="1:3">
      <c r="A145" s="51" t="s">
        <v>253</v>
      </c>
      <c r="B145" s="51" t="s">
        <v>536</v>
      </c>
      <c r="C145" s="52">
        <v>14</v>
      </c>
    </row>
    <row r="146" spans="1:3">
      <c r="A146" s="51" t="s">
        <v>243</v>
      </c>
      <c r="B146" s="51" t="s">
        <v>537</v>
      </c>
      <c r="C146" s="52">
        <v>14</v>
      </c>
    </row>
    <row r="147" spans="1:3">
      <c r="A147" s="51" t="s">
        <v>259</v>
      </c>
      <c r="B147" s="51" t="s">
        <v>538</v>
      </c>
      <c r="C147" s="52">
        <v>57</v>
      </c>
    </row>
    <row r="148" spans="1:3">
      <c r="A148" s="51" t="s">
        <v>266</v>
      </c>
      <c r="B148" s="51" t="s">
        <v>539</v>
      </c>
      <c r="C148" s="52">
        <v>8</v>
      </c>
    </row>
    <row r="149" spans="1:3">
      <c r="A149" s="51" t="s">
        <v>260</v>
      </c>
      <c r="B149" s="51" t="s">
        <v>540</v>
      </c>
      <c r="C149" s="52">
        <v>7</v>
      </c>
    </row>
    <row r="150" spans="1:3">
      <c r="A150" s="51" t="s">
        <v>276</v>
      </c>
      <c r="B150" s="51" t="s">
        <v>541</v>
      </c>
      <c r="C150" s="52">
        <v>17</v>
      </c>
    </row>
    <row r="151" spans="1:3">
      <c r="A151" s="51" t="s">
        <v>277</v>
      </c>
      <c r="B151" s="51" t="s">
        <v>542</v>
      </c>
      <c r="C151" s="52">
        <v>9</v>
      </c>
    </row>
    <row r="152" spans="1:3">
      <c r="A152" s="51" t="s">
        <v>278</v>
      </c>
      <c r="B152" s="51" t="s">
        <v>323</v>
      </c>
      <c r="C152" s="52">
        <v>34</v>
      </c>
    </row>
    <row r="153" spans="1:3">
      <c r="A153" s="51" t="s">
        <v>543</v>
      </c>
      <c r="B153" s="51" t="s">
        <v>544</v>
      </c>
      <c r="C153" s="52">
        <v>8</v>
      </c>
    </row>
    <row r="154" spans="1:3">
      <c r="A154" s="51" t="s">
        <v>545</v>
      </c>
      <c r="B154" s="51" t="s">
        <v>546</v>
      </c>
      <c r="C154" s="52">
        <v>18</v>
      </c>
    </row>
    <row r="155" spans="1:3">
      <c r="A155" s="51" t="s">
        <v>547</v>
      </c>
      <c r="B155" s="51" t="s">
        <v>548</v>
      </c>
      <c r="C155" s="52">
        <v>3</v>
      </c>
    </row>
    <row r="156" spans="1:3">
      <c r="A156" s="51" t="s">
        <v>549</v>
      </c>
      <c r="B156" s="51" t="s">
        <v>550</v>
      </c>
      <c r="C156" s="52">
        <v>10</v>
      </c>
    </row>
    <row r="157" spans="1:3">
      <c r="A157" s="51" t="s">
        <v>551</v>
      </c>
      <c r="B157" s="51" t="s">
        <v>552</v>
      </c>
      <c r="C157" s="52">
        <v>28</v>
      </c>
    </row>
    <row r="158" spans="1:3">
      <c r="A158" s="51" t="s">
        <v>238</v>
      </c>
      <c r="B158" s="51" t="s">
        <v>553</v>
      </c>
      <c r="C158" s="52">
        <v>2</v>
      </c>
    </row>
    <row r="159" spans="1:3">
      <c r="A159" s="51" t="s">
        <v>342</v>
      </c>
      <c r="B159" s="51" t="s">
        <v>554</v>
      </c>
      <c r="C159" s="52">
        <v>11</v>
      </c>
    </row>
    <row r="160" spans="1:3">
      <c r="A160" s="51" t="s">
        <v>236</v>
      </c>
      <c r="B160" s="51" t="s">
        <v>555</v>
      </c>
      <c r="C160" s="52">
        <v>150</v>
      </c>
    </row>
    <row r="161" spans="1:3">
      <c r="A161" s="51" t="s">
        <v>359</v>
      </c>
      <c r="B161" s="51" t="s">
        <v>360</v>
      </c>
      <c r="C161" s="52">
        <v>4</v>
      </c>
    </row>
    <row r="162" spans="1:3">
      <c r="A162" s="51" t="s">
        <v>556</v>
      </c>
      <c r="B162" s="51" t="s">
        <v>557</v>
      </c>
      <c r="C162" s="52">
        <v>4</v>
      </c>
    </row>
    <row r="163" spans="1:3">
      <c r="A163" s="51" t="s">
        <v>279</v>
      </c>
      <c r="B163" s="51" t="s">
        <v>558</v>
      </c>
      <c r="C163" s="52">
        <v>12</v>
      </c>
    </row>
    <row r="164" spans="1:3">
      <c r="A164" s="51" t="s">
        <v>559</v>
      </c>
      <c r="B164" s="51" t="s">
        <v>560</v>
      </c>
      <c r="C164" s="52">
        <v>1</v>
      </c>
    </row>
    <row r="165" spans="1:3">
      <c r="A165" s="51" t="s">
        <v>237</v>
      </c>
      <c r="B165" s="51" t="s">
        <v>561</v>
      </c>
      <c r="C165" s="52">
        <v>16</v>
      </c>
    </row>
    <row r="166" spans="1:3">
      <c r="A166" s="51" t="s">
        <v>249</v>
      </c>
      <c r="B166" s="51" t="s">
        <v>562</v>
      </c>
      <c r="C166" s="52">
        <v>13</v>
      </c>
    </row>
    <row r="167" spans="1:3">
      <c r="A167" s="51" t="s">
        <v>261</v>
      </c>
      <c r="B167" s="51" t="s">
        <v>563</v>
      </c>
      <c r="C167" s="52">
        <v>15</v>
      </c>
    </row>
    <row r="168" spans="1:3">
      <c r="A168" s="51" t="s">
        <v>564</v>
      </c>
      <c r="B168" s="51" t="s">
        <v>565</v>
      </c>
      <c r="C168" s="52">
        <v>24</v>
      </c>
    </row>
    <row r="169" spans="1:3">
      <c r="A169" s="51" t="s">
        <v>566</v>
      </c>
      <c r="B169" s="51" t="s">
        <v>567</v>
      </c>
      <c r="C169" s="52">
        <v>3</v>
      </c>
    </row>
    <row r="170" spans="1:3">
      <c r="A170" s="51" t="s">
        <v>568</v>
      </c>
      <c r="B170" s="51" t="s">
        <v>569</v>
      </c>
      <c r="C170" s="52">
        <v>4</v>
      </c>
    </row>
    <row r="171" spans="1:3">
      <c r="A171" s="51" t="s">
        <v>570</v>
      </c>
      <c r="B171" s="51" t="s">
        <v>571</v>
      </c>
      <c r="C171" s="52">
        <v>21</v>
      </c>
    </row>
    <row r="172" spans="1:3">
      <c r="A172" s="51" t="s">
        <v>572</v>
      </c>
      <c r="B172" s="51" t="s">
        <v>573</v>
      </c>
      <c r="C172" s="52">
        <v>14</v>
      </c>
    </row>
    <row r="173" spans="1:3">
      <c r="A173" s="51" t="s">
        <v>574</v>
      </c>
      <c r="B173" s="51" t="s">
        <v>575</v>
      </c>
      <c r="C173" s="52">
        <v>1</v>
      </c>
    </row>
  </sheetData>
  <phoneticPr fontId="13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G&amp;T_Form</vt:lpstr>
      <vt:lpstr>Data</vt:lpstr>
      <vt:lpstr>Sheet1</vt:lpstr>
    </vt:vector>
  </TitlesOfParts>
  <Company>DPS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Miller</dc:creator>
  <cp:lastModifiedBy>Robbi Makely</cp:lastModifiedBy>
  <cp:lastPrinted>2011-08-22T17:18:40Z</cp:lastPrinted>
  <dcterms:created xsi:type="dcterms:W3CDTF">2009-07-24T17:20:19Z</dcterms:created>
  <dcterms:modified xsi:type="dcterms:W3CDTF">2011-10-20T20:29:08Z</dcterms:modified>
</cp:coreProperties>
</file>